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95" windowWidth="7680" windowHeight="9090" activeTab="3"/>
  </bookViews>
  <sheets>
    <sheet name="Income stat" sheetId="1" r:id="rId1"/>
    <sheet name="Bal Sheet" sheetId="2" r:id="rId2"/>
    <sheet name="Equity" sheetId="3" r:id="rId3"/>
    <sheet name="Csh flw" sheetId="4" r:id="rId4"/>
  </sheets>
  <definedNames>
    <definedName name="_xlnm.Print_Area" localSheetId="2">'Equity'!$A$1:$I$42</definedName>
    <definedName name="Z_3C920DC5_FBB7_11D6_B224_0050BF94C9CF_.wvu.Cols" localSheetId="3" hidden="1">'Csh flw'!$G:$R</definedName>
    <definedName name="Z_3C920DC5_FBB7_11D6_B224_0050BF94C9CF_.wvu.PrintArea" localSheetId="2" hidden="1">'Equity'!$A$1:$I$42</definedName>
  </definedNames>
  <calcPr fullCalcOnLoad="1"/>
</workbook>
</file>

<file path=xl/sharedStrings.xml><?xml version="1.0" encoding="utf-8"?>
<sst xmlns="http://schemas.openxmlformats.org/spreadsheetml/2006/main" count="174" uniqueCount="118">
  <si>
    <t>The Condensed Consolidated Income Statements should be read in conjunction with the Annual Financial</t>
  </si>
  <si>
    <t xml:space="preserve">The Condensed Consolidated Cash Flow Statements should be read in conjunction with the </t>
  </si>
  <si>
    <t>RM'000</t>
  </si>
  <si>
    <t>Revenue</t>
  </si>
  <si>
    <t>Taxation</t>
  </si>
  <si>
    <t>CONDENSED CONSOLIDATED INCOME STATEMENTS</t>
  </si>
  <si>
    <t>CONDENSED CONSOLIDATED BALANCE SHEETS</t>
  </si>
  <si>
    <t>Property, Plant &amp; Equipment</t>
  </si>
  <si>
    <t>Inventories</t>
  </si>
  <si>
    <t>Debtors</t>
  </si>
  <si>
    <t>Cash &amp; cash equivalents</t>
  </si>
  <si>
    <t>Borrowings</t>
  </si>
  <si>
    <t>Financed by:</t>
  </si>
  <si>
    <t>Share Capital</t>
  </si>
  <si>
    <t>Reserves</t>
  </si>
  <si>
    <t>Shareholders' fund</t>
  </si>
  <si>
    <t>Deferred taxation</t>
  </si>
  <si>
    <t>CONDENSED CONSOLIDATED STATEMENT OF CHANGES IN EQUITY</t>
  </si>
  <si>
    <t xml:space="preserve">Share </t>
  </si>
  <si>
    <t>capital</t>
  </si>
  <si>
    <t>Reserve</t>
  </si>
  <si>
    <t>Retained</t>
  </si>
  <si>
    <t>Profits</t>
  </si>
  <si>
    <t>Total</t>
  </si>
  <si>
    <t>Movements during the period</t>
  </si>
  <si>
    <t>CONDENSED CONSOLIDATED CASH FLOW STATEMENTS</t>
  </si>
  <si>
    <t>Net profit before taxation</t>
  </si>
  <si>
    <t>Non-cash items</t>
  </si>
  <si>
    <t>Operating profit before changes in working capital</t>
  </si>
  <si>
    <t>Net cash flows from financing activities</t>
  </si>
  <si>
    <t>Changes in working capital:</t>
  </si>
  <si>
    <t>Adjustment for non-cash flow:</t>
  </si>
  <si>
    <t>INDIVIDUAL QUARTER</t>
  </si>
  <si>
    <t>CUMULATIVE QUARTER</t>
  </si>
  <si>
    <t>QUARTER</t>
  </si>
  <si>
    <t>AS AT PRECEDING</t>
  </si>
  <si>
    <t>Net Tangible Assets per Share (RM)</t>
  </si>
  <si>
    <t>Revaluation</t>
  </si>
  <si>
    <t>(Incorporated in Malaysia)</t>
  </si>
  <si>
    <t>Basic (sen)</t>
  </si>
  <si>
    <t>Cash &amp; cash equivalents at end of period</t>
  </si>
  <si>
    <t>OCB BERHAD</t>
  </si>
  <si>
    <t>(Company No: 3465-H)</t>
  </si>
  <si>
    <t>Trade and Other Creditors</t>
  </si>
  <si>
    <t>Overdraft &amp; Short Term Borrowings</t>
  </si>
  <si>
    <t>Current Assets</t>
  </si>
  <si>
    <t>Current Liabilities</t>
  </si>
  <si>
    <t>Net Current Assets</t>
  </si>
  <si>
    <t>Long Term Liabilities</t>
  </si>
  <si>
    <t>(UNAUDITED)</t>
  </si>
  <si>
    <t>(AUDITED)</t>
  </si>
  <si>
    <t>AS AT END</t>
  </si>
  <si>
    <t>Goodwill On Consolidation</t>
  </si>
  <si>
    <t>Minority Interest</t>
  </si>
  <si>
    <t>Quarter</t>
  </si>
  <si>
    <t>Preceding Year</t>
  </si>
  <si>
    <t>Corresponding</t>
  </si>
  <si>
    <t>Current Year</t>
  </si>
  <si>
    <t>To Date</t>
  </si>
  <si>
    <t>Period</t>
  </si>
  <si>
    <t>Operating Expenses</t>
  </si>
  <si>
    <t xml:space="preserve">Other Operating Income </t>
  </si>
  <si>
    <t>Finance Costs</t>
  </si>
  <si>
    <t>Investing Results</t>
  </si>
  <si>
    <t>Profit before tax</t>
  </si>
  <si>
    <t>Profit after tax</t>
  </si>
  <si>
    <t>Net Profit for the period</t>
  </si>
  <si>
    <t xml:space="preserve">Exchange </t>
  </si>
  <si>
    <t>Fluctuation</t>
  </si>
  <si>
    <t>Bonds</t>
  </si>
  <si>
    <t>Equity investments</t>
  </si>
  <si>
    <t>Other investments</t>
  </si>
  <si>
    <t>Transactions with owners as owners</t>
  </si>
  <si>
    <t>Bank borrowings</t>
  </si>
  <si>
    <t>Investing Activities</t>
  </si>
  <si>
    <t>Financing Activities</t>
  </si>
  <si>
    <t>Cash &amp; cash equivalents at beginning of year</t>
  </si>
  <si>
    <t xml:space="preserve">Earnings per share </t>
  </si>
  <si>
    <t>OF CURRENT</t>
  </si>
  <si>
    <t>Net cash flows used in investing activities</t>
  </si>
  <si>
    <t>Net increase in cash and cash equivalent</t>
  </si>
  <si>
    <t>The figures have not been audited.</t>
  </si>
  <si>
    <t>Profit from Operations</t>
  </si>
  <si>
    <t>Net Change in inventories</t>
  </si>
  <si>
    <t>Net Change in receivables</t>
  </si>
  <si>
    <t>Net Change in payables</t>
  </si>
  <si>
    <t>YEAR</t>
  </si>
  <si>
    <t>END</t>
  </si>
  <si>
    <t>Other Investments</t>
  </si>
  <si>
    <t>Cash flows generated/(used in) operating activities</t>
  </si>
  <si>
    <t>Interest paid</t>
  </si>
  <si>
    <t>Interest received</t>
  </si>
  <si>
    <t>Tax paid</t>
  </si>
  <si>
    <t>Net cash flow generated/(used in) operating activities</t>
  </si>
  <si>
    <t>ended</t>
  </si>
  <si>
    <t>Share Premium</t>
  </si>
  <si>
    <t>Account</t>
  </si>
  <si>
    <t>The Condensed Consolidated Balance Sheets should be read in conjunction with the Annual Financial</t>
  </si>
  <si>
    <t>At 1 January 2004</t>
  </si>
  <si>
    <t>31/12/04</t>
  </si>
  <si>
    <t>CASH AND CASH EQUIVALENTS COMPRISE THE FOLLOWING BALANCE SHEET AMOUNTS</t>
  </si>
  <si>
    <t>Cash &amp; cash equivelents</t>
  </si>
  <si>
    <t>Bank overdraft (Note B9)</t>
  </si>
  <si>
    <t>FOR THE QUARTER ENDED 31 MARCH 2005</t>
  </si>
  <si>
    <t>31/03/05</t>
  </si>
  <si>
    <t>31/03/04</t>
  </si>
  <si>
    <t>Report for the year ended 31 December 2004.</t>
  </si>
  <si>
    <t>FOR THE QUARTER  ENDED 31 MARCH 2005</t>
  </si>
  <si>
    <t xml:space="preserve">3 Months </t>
  </si>
  <si>
    <t>Annual Financial Report for the year ended 31 December 2004.</t>
  </si>
  <si>
    <t>3 Months Ended</t>
  </si>
  <si>
    <t>31 March 2005</t>
  </si>
  <si>
    <t>At 1 January 2005</t>
  </si>
  <si>
    <t>Balance at 31 March 2005</t>
  </si>
  <si>
    <t>31 March 2004</t>
  </si>
  <si>
    <t>Balance at 31 March 2004</t>
  </si>
  <si>
    <t>AS AT 31 MARCH 2005</t>
  </si>
  <si>
    <t xml:space="preserve">The Condensed Consolidated Statement of Changes in Equity should be read in conjunction with the Annual Financial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</si>
</sst>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0.0%"/>
    <numFmt numFmtId="176" formatCode="_-* #,##0.0000_-;\-* #,##0.0000_-;_-* &quot;-&quot;??_-;_-@_-"/>
    <numFmt numFmtId="177" formatCode="_-* #,##0.00000_-;\-* #,##0.00000_-;_-* &quot;-&quot;??_-;_-@_-"/>
    <numFmt numFmtId="178" formatCode="_(* #,##0.0_);_(* \(#,##0.0\);_(* &quot;-&quot;_);_(@_)"/>
    <numFmt numFmtId="179" formatCode="_(* #,##0.00_);_(* \(#,##0.00\);_(* &quot;-&quot;_);_(@_)"/>
    <numFmt numFmtId="180" formatCode="#,##0.0;\-#,##0.0"/>
    <numFmt numFmtId="181" formatCode="#,##0.000;\-#,##0.000"/>
    <numFmt numFmtId="182" formatCode="#,##0.0000;\-#,##0.0000"/>
    <numFmt numFmtId="183" formatCode="[$-409]dddd\,\ mmmm\ dd\,\ yyyy"/>
    <numFmt numFmtId="184" formatCode="m/d/yy;@"/>
    <numFmt numFmtId="185" formatCode="_(* #,##0.0000_);_(* \(#,##0.0000\);_(* &quot;-&quot;????_);_(@_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5" fontId="1" fillId="0" borderId="0" xfId="0" applyNumberFormat="1" applyFont="1" applyAlignment="1" quotePrefix="1">
      <alignment/>
    </xf>
    <xf numFmtId="173" fontId="0" fillId="0" borderId="0" xfId="15" applyNumberForma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/>
    </xf>
    <xf numFmtId="41" fontId="0" fillId="0" borderId="0" xfId="15" applyNumberFormat="1" applyAlignment="1">
      <alignment/>
    </xf>
    <xf numFmtId="41" fontId="0" fillId="0" borderId="1" xfId="15" applyNumberFormat="1" applyBorder="1" applyAlignment="1">
      <alignment/>
    </xf>
    <xf numFmtId="41" fontId="0" fillId="0" borderId="5" xfId="15" applyNumberFormat="1" applyBorder="1" applyAlignment="1">
      <alignment/>
    </xf>
    <xf numFmtId="41" fontId="0" fillId="0" borderId="0" xfId="15" applyNumberFormat="1" applyBorder="1" applyAlignment="1">
      <alignment/>
    </xf>
    <xf numFmtId="17" fontId="0" fillId="0" borderId="0" xfId="0" applyNumberFormat="1" applyAlignment="1">
      <alignment horizontal="center"/>
    </xf>
    <xf numFmtId="41" fontId="0" fillId="0" borderId="0" xfId="15" applyNumberFormat="1" applyFont="1" applyAlignment="1">
      <alignment/>
    </xf>
    <xf numFmtId="4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173" fontId="1" fillId="0" borderId="5" xfId="15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39" fontId="1" fillId="0" borderId="6" xfId="0" applyNumberFormat="1" applyFont="1" applyBorder="1" applyAlignment="1" applyProtection="1">
      <alignment/>
      <protection/>
    </xf>
    <xf numFmtId="39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16" fontId="1" fillId="0" borderId="0" xfId="0" applyNumberFormat="1" applyFont="1" applyAlignment="1">
      <alignment horizontal="right"/>
    </xf>
    <xf numFmtId="41" fontId="0" fillId="0" borderId="0" xfId="15" applyNumberFormat="1" applyBorder="1" applyAlignment="1">
      <alignment horizontal="center"/>
    </xf>
    <xf numFmtId="41" fontId="0" fillId="0" borderId="6" xfId="15" applyNumberFormat="1" applyBorder="1" applyAlignment="1">
      <alignment/>
    </xf>
    <xf numFmtId="43" fontId="0" fillId="0" borderId="6" xfId="15" applyNumberFormat="1" applyBorder="1" applyAlignment="1">
      <alignment/>
    </xf>
    <xf numFmtId="43" fontId="0" fillId="0" borderId="0" xfId="15" applyNumberFormat="1" applyAlignment="1">
      <alignment/>
    </xf>
    <xf numFmtId="15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1" fontId="0" fillId="0" borderId="7" xfId="15" applyNumberFormat="1" applyBorder="1" applyAlignment="1">
      <alignment/>
    </xf>
    <xf numFmtId="43" fontId="0" fillId="0" borderId="0" xfId="15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184" fontId="1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173" fontId="0" fillId="0" borderId="0" xfId="15" applyNumberFormat="1" applyAlignment="1">
      <alignment horizontal="right"/>
    </xf>
    <xf numFmtId="41" fontId="0" fillId="0" borderId="0" xfId="15" applyNumberFormat="1" applyAlignment="1">
      <alignment horizontal="right"/>
    </xf>
    <xf numFmtId="41" fontId="0" fillId="0" borderId="5" xfId="15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5" xfId="0" applyNumberFormat="1" applyBorder="1" applyAlignment="1">
      <alignment horizontal="right"/>
    </xf>
    <xf numFmtId="173" fontId="0" fillId="0" borderId="0" xfId="15" applyNumberFormat="1" applyFont="1" applyAlignment="1">
      <alignment horizontal="right"/>
    </xf>
    <xf numFmtId="39" fontId="7" fillId="0" borderId="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41" fontId="0" fillId="0" borderId="0" xfId="15" applyNumberFormat="1" applyFont="1" applyBorder="1" applyAlignment="1">
      <alignment horizontal="center"/>
    </xf>
    <xf numFmtId="41" fontId="0" fillId="0" borderId="5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41" fontId="0" fillId="0" borderId="5" xfId="0" applyNumberFormat="1" applyBorder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1">
      <selection activeCell="E5" sqref="E5"/>
    </sheetView>
  </sheetViews>
  <sheetFormatPr defaultColWidth="9.140625" defaultRowHeight="12.75"/>
  <cols>
    <col min="3" max="3" width="5.28125" style="0" customWidth="1"/>
    <col min="4" max="4" width="15.8515625" style="0" customWidth="1"/>
    <col min="5" max="5" width="18.00390625" style="0" customWidth="1"/>
    <col min="6" max="6" width="4.8515625" style="0" customWidth="1"/>
    <col min="7" max="7" width="13.7109375" style="0" customWidth="1"/>
    <col min="8" max="8" width="17.7109375" style="0" customWidth="1"/>
  </cols>
  <sheetData>
    <row r="1" ht="12.75">
      <c r="A1" s="1" t="s">
        <v>41</v>
      </c>
    </row>
    <row r="2" spans="1:8" ht="12.75">
      <c r="A2" s="10" t="s">
        <v>42</v>
      </c>
      <c r="H2" s="2"/>
    </row>
    <row r="3" ht="12.75">
      <c r="A3" s="10" t="s">
        <v>38</v>
      </c>
    </row>
    <row r="4" ht="12.75">
      <c r="A4" s="1"/>
    </row>
    <row r="5" ht="12.75">
      <c r="A5" s="1" t="s">
        <v>5</v>
      </c>
    </row>
    <row r="6" ht="12.75">
      <c r="A6" s="1" t="s">
        <v>103</v>
      </c>
    </row>
    <row r="7" ht="12.75">
      <c r="A7" s="1" t="s">
        <v>81</v>
      </c>
    </row>
    <row r="8" ht="12.75">
      <c r="A8" s="1"/>
    </row>
    <row r="9" ht="12.75">
      <c r="A9" s="1"/>
    </row>
    <row r="10" spans="1:8" ht="12.75">
      <c r="A10" s="1"/>
      <c r="D10" s="55" t="s">
        <v>32</v>
      </c>
      <c r="E10" s="55"/>
      <c r="G10" s="55" t="s">
        <v>33</v>
      </c>
      <c r="H10" s="55"/>
    </row>
    <row r="11" spans="1:8" ht="12.75">
      <c r="A11" s="1"/>
      <c r="D11" s="20" t="s">
        <v>57</v>
      </c>
      <c r="E11" s="20" t="s">
        <v>55</v>
      </c>
      <c r="F11" s="1"/>
      <c r="G11" s="20" t="s">
        <v>57</v>
      </c>
      <c r="H11" s="20" t="s">
        <v>55</v>
      </c>
    </row>
    <row r="12" spans="1:8" ht="12.75">
      <c r="A12" s="1"/>
      <c r="D12" s="29" t="s">
        <v>54</v>
      </c>
      <c r="E12" s="29" t="s">
        <v>56</v>
      </c>
      <c r="F12" s="1"/>
      <c r="G12" s="20" t="s">
        <v>58</v>
      </c>
      <c r="H12" s="20" t="s">
        <v>56</v>
      </c>
    </row>
    <row r="13" spans="1:8" ht="12.75">
      <c r="A13" s="1"/>
      <c r="D13" s="29"/>
      <c r="E13" s="29" t="s">
        <v>54</v>
      </c>
      <c r="F13" s="1"/>
      <c r="G13" s="28"/>
      <c r="H13" s="20" t="s">
        <v>59</v>
      </c>
    </row>
    <row r="14" spans="4:8" ht="12.75">
      <c r="D14" s="20" t="s">
        <v>104</v>
      </c>
      <c r="E14" s="20" t="s">
        <v>105</v>
      </c>
      <c r="F14" s="1"/>
      <c r="G14" s="20" t="s">
        <v>104</v>
      </c>
      <c r="H14" s="20" t="s">
        <v>105</v>
      </c>
    </row>
    <row r="15" spans="4:8" ht="12.75">
      <c r="D15" s="20" t="s">
        <v>2</v>
      </c>
      <c r="E15" s="20" t="s">
        <v>2</v>
      </c>
      <c r="F15" s="1"/>
      <c r="G15" s="20" t="s">
        <v>2</v>
      </c>
      <c r="H15" s="20" t="s">
        <v>2</v>
      </c>
    </row>
    <row r="16" spans="4:5" ht="12.75">
      <c r="D16" s="2"/>
      <c r="E16" s="2"/>
    </row>
    <row r="17" spans="1:8" ht="12.75">
      <c r="A17" t="s">
        <v>3</v>
      </c>
      <c r="D17" s="30">
        <v>41401</v>
      </c>
      <c r="E17" s="50">
        <v>77499</v>
      </c>
      <c r="F17" s="12"/>
      <c r="G17" s="15">
        <v>41401</v>
      </c>
      <c r="H17" s="15">
        <v>77499</v>
      </c>
    </row>
    <row r="18" spans="4:8" ht="12.75">
      <c r="D18" s="12"/>
      <c r="E18" s="12"/>
      <c r="F18" s="12"/>
      <c r="G18" s="12"/>
      <c r="H18" s="12"/>
    </row>
    <row r="19" spans="1:8" ht="12.75">
      <c r="A19" t="s">
        <v>60</v>
      </c>
      <c r="D19" s="12">
        <v>-35490</v>
      </c>
      <c r="E19" s="12">
        <v>-70079</v>
      </c>
      <c r="F19" s="12"/>
      <c r="G19" s="12">
        <v>-35490</v>
      </c>
      <c r="H19" s="12">
        <v>-70079</v>
      </c>
    </row>
    <row r="20" spans="4:8" ht="12.75">
      <c r="D20" s="12"/>
      <c r="E20" s="12"/>
      <c r="F20" s="12"/>
      <c r="G20" s="12"/>
      <c r="H20" s="12"/>
    </row>
    <row r="21" spans="1:8" ht="12.75">
      <c r="A21" t="s">
        <v>61</v>
      </c>
      <c r="D21" s="13">
        <v>4</v>
      </c>
      <c r="E21" s="13">
        <v>538</v>
      </c>
      <c r="F21" s="12"/>
      <c r="G21" s="13">
        <v>4</v>
      </c>
      <c r="H21" s="13">
        <v>538</v>
      </c>
    </row>
    <row r="22" spans="4:8" ht="12.75">
      <c r="D22" s="12"/>
      <c r="E22" s="12"/>
      <c r="F22" s="12"/>
      <c r="G22" s="12"/>
      <c r="H22" s="12"/>
    </row>
    <row r="23" spans="1:8" ht="12.75">
      <c r="A23" t="s">
        <v>82</v>
      </c>
      <c r="D23" s="15">
        <f>D17+D19+D21</f>
        <v>5915</v>
      </c>
      <c r="E23" s="15">
        <f>E17+E19+E21</f>
        <v>7958</v>
      </c>
      <c r="F23" s="15"/>
      <c r="G23" s="15">
        <f>G17+G19+G21</f>
        <v>5915</v>
      </c>
      <c r="H23" s="15">
        <f>H17+H19+H21</f>
        <v>7958</v>
      </c>
    </row>
    <row r="24" spans="4:8" ht="12.75">
      <c r="D24" s="12"/>
      <c r="E24" s="12"/>
      <c r="F24" s="12"/>
      <c r="G24" s="12"/>
      <c r="H24" s="12"/>
    </row>
    <row r="25" spans="1:8" ht="12.75">
      <c r="A25" t="s">
        <v>62</v>
      </c>
      <c r="D25" s="12">
        <v>-2948</v>
      </c>
      <c r="E25" s="12">
        <v>-2250</v>
      </c>
      <c r="F25" s="12"/>
      <c r="G25" s="12">
        <v>-2948</v>
      </c>
      <c r="H25" s="12">
        <v>-2250</v>
      </c>
    </row>
    <row r="26" spans="4:8" ht="12.75">
      <c r="D26" s="12"/>
      <c r="E26" s="12"/>
      <c r="F26" s="12"/>
      <c r="G26" s="12"/>
      <c r="H26" s="12"/>
    </row>
    <row r="27" spans="1:8" ht="12.75">
      <c r="A27" t="s">
        <v>63</v>
      </c>
      <c r="D27" s="13">
        <v>0</v>
      </c>
      <c r="E27" s="13">
        <v>0</v>
      </c>
      <c r="F27" s="12"/>
      <c r="G27" s="13">
        <v>0</v>
      </c>
      <c r="H27" s="13">
        <v>0</v>
      </c>
    </row>
    <row r="28" spans="4:8" ht="12.75">
      <c r="D28" s="12"/>
      <c r="E28" s="12"/>
      <c r="F28" s="12"/>
      <c r="G28" s="12"/>
      <c r="H28" s="12"/>
    </row>
    <row r="29" spans="1:8" ht="12.75">
      <c r="A29" t="s">
        <v>64</v>
      </c>
      <c r="D29" s="12">
        <f>D23+D25+D27</f>
        <v>2967</v>
      </c>
      <c r="E29" s="12">
        <f>E23+E25+E27</f>
        <v>5708</v>
      </c>
      <c r="F29" s="12"/>
      <c r="G29" s="12">
        <f>G23+G25+G27</f>
        <v>2967</v>
      </c>
      <c r="H29" s="12">
        <v>5708</v>
      </c>
    </row>
    <row r="30" spans="4:8" ht="12.75">
      <c r="D30" s="15"/>
      <c r="E30" s="15"/>
      <c r="F30" s="15"/>
      <c r="G30" s="15"/>
      <c r="H30" s="15"/>
    </row>
    <row r="31" spans="1:8" ht="12.75">
      <c r="A31" t="s">
        <v>4</v>
      </c>
      <c r="D31" s="13">
        <v>-1263</v>
      </c>
      <c r="E31" s="13">
        <v>-2377</v>
      </c>
      <c r="F31" s="12"/>
      <c r="G31" s="13">
        <v>-1263</v>
      </c>
      <c r="H31" s="13">
        <v>-2377</v>
      </c>
    </row>
    <row r="32" spans="4:8" ht="12.75">
      <c r="D32" s="12"/>
      <c r="E32" s="12"/>
      <c r="F32" s="12"/>
      <c r="G32" s="12"/>
      <c r="H32" s="12"/>
    </row>
    <row r="33" spans="1:8" ht="12.75">
      <c r="A33" t="s">
        <v>65</v>
      </c>
      <c r="D33" s="12">
        <f>D29+D31</f>
        <v>1704</v>
      </c>
      <c r="E33" s="12">
        <f>E29+E31</f>
        <v>3331</v>
      </c>
      <c r="F33" s="12"/>
      <c r="G33" s="12">
        <f>G29+G31</f>
        <v>1704</v>
      </c>
      <c r="H33" s="12">
        <f>H29+H31</f>
        <v>3331</v>
      </c>
    </row>
    <row r="34" spans="4:8" ht="12.75">
      <c r="D34" s="12"/>
      <c r="E34" s="12"/>
      <c r="F34" s="12"/>
      <c r="G34" s="12"/>
      <c r="H34" s="12"/>
    </row>
    <row r="35" spans="1:8" ht="12.75">
      <c r="A35" t="s">
        <v>53</v>
      </c>
      <c r="D35" s="13">
        <v>-106</v>
      </c>
      <c r="E35" s="13">
        <v>-799</v>
      </c>
      <c r="F35" s="12"/>
      <c r="G35" s="13">
        <v>-106</v>
      </c>
      <c r="H35" s="13">
        <v>-799</v>
      </c>
    </row>
    <row r="36" spans="4:8" ht="12.75">
      <c r="D36" s="12"/>
      <c r="E36" s="12"/>
      <c r="F36" s="12"/>
      <c r="G36" s="12"/>
      <c r="H36" s="12"/>
    </row>
    <row r="37" spans="1:8" ht="13.5" thickBot="1">
      <c r="A37" t="s">
        <v>66</v>
      </c>
      <c r="D37" s="31">
        <f>D33+D35</f>
        <v>1598</v>
      </c>
      <c r="E37" s="31">
        <f>E33+E35</f>
        <v>2532</v>
      </c>
      <c r="F37" s="15"/>
      <c r="G37" s="31">
        <f>G33+G35</f>
        <v>1598</v>
      </c>
      <c r="H37" s="31">
        <f>H33+H35</f>
        <v>2532</v>
      </c>
    </row>
    <row r="38" spans="4:8" ht="13.5" thickTop="1">
      <c r="D38" s="12"/>
      <c r="E38" s="12"/>
      <c r="F38" s="12"/>
      <c r="G38" s="12"/>
      <c r="H38" s="12"/>
    </row>
    <row r="39" spans="4:8" ht="12.75">
      <c r="D39" s="12"/>
      <c r="E39" s="12"/>
      <c r="F39" s="12"/>
      <c r="G39" s="12"/>
      <c r="H39" s="12"/>
    </row>
    <row r="40" spans="1:8" ht="12.75">
      <c r="A40" s="19" t="s">
        <v>77</v>
      </c>
      <c r="B40" s="19"/>
      <c r="C40" s="21"/>
      <c r="D40" s="12"/>
      <c r="E40" s="12"/>
      <c r="F40" s="12"/>
      <c r="G40" s="12"/>
      <c r="H40" s="12"/>
    </row>
    <row r="41" spans="1:8" ht="13.5" thickBot="1">
      <c r="A41" s="19" t="s">
        <v>39</v>
      </c>
      <c r="C41" s="22"/>
      <c r="D41" s="32">
        <v>1.55</v>
      </c>
      <c r="E41" s="32">
        <v>5.42</v>
      </c>
      <c r="F41" s="37"/>
      <c r="G41" s="32">
        <v>1.55</v>
      </c>
      <c r="H41" s="32">
        <v>5.42</v>
      </c>
    </row>
    <row r="42" spans="1:8" ht="13.5" thickTop="1">
      <c r="A42" s="19"/>
      <c r="B42" s="19"/>
      <c r="C42" s="22"/>
      <c r="D42" s="33"/>
      <c r="E42" s="33"/>
      <c r="F42" s="33"/>
      <c r="G42" s="33"/>
      <c r="H42" s="33"/>
    </row>
    <row r="43" spans="4:8" ht="12.75">
      <c r="D43" s="37"/>
      <c r="E43" s="37"/>
      <c r="F43" s="37"/>
      <c r="G43" s="37"/>
      <c r="H43" s="37"/>
    </row>
    <row r="44" spans="1:8" ht="12.75" hidden="1">
      <c r="A44" s="38"/>
      <c r="B44" s="38"/>
      <c r="C44" s="38"/>
      <c r="D44" s="38"/>
      <c r="E44" s="38"/>
      <c r="F44" s="38"/>
      <c r="G44" s="38"/>
      <c r="H44" s="38"/>
    </row>
    <row r="46" ht="12.75">
      <c r="A46" s="1" t="s">
        <v>0</v>
      </c>
    </row>
    <row r="47" ht="12.75">
      <c r="A47" s="10" t="s">
        <v>106</v>
      </c>
    </row>
  </sheetData>
  <mergeCells count="2">
    <mergeCell ref="D10:E10"/>
    <mergeCell ref="G10:H10"/>
  </mergeCells>
  <printOptions/>
  <pageMargins left="1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showGridLines="0" workbookViewId="0" topLeftCell="A31">
      <selection activeCell="A54" sqref="A54"/>
    </sheetView>
  </sheetViews>
  <sheetFormatPr defaultColWidth="9.140625" defaultRowHeight="12.75"/>
  <cols>
    <col min="4" max="4" width="17.28125" style="0" customWidth="1"/>
    <col min="5" max="5" width="18.7109375" style="0" customWidth="1"/>
    <col min="6" max="6" width="12.8515625" style="0" customWidth="1"/>
    <col min="7" max="7" width="18.7109375" style="0" customWidth="1"/>
  </cols>
  <sheetData>
    <row r="1" ht="12.75">
      <c r="A1" s="1" t="s">
        <v>41</v>
      </c>
    </row>
    <row r="2" ht="12.75">
      <c r="A2" s="10" t="s">
        <v>42</v>
      </c>
    </row>
    <row r="3" ht="12.75">
      <c r="A3" s="10" t="s">
        <v>38</v>
      </c>
    </row>
    <row r="4" ht="12.75">
      <c r="A4" s="1"/>
    </row>
    <row r="5" ht="12.75">
      <c r="A5" s="1" t="s">
        <v>6</v>
      </c>
    </row>
    <row r="6" ht="12.75">
      <c r="A6" s="1" t="s">
        <v>116</v>
      </c>
    </row>
    <row r="7" ht="12.75">
      <c r="A7" s="1" t="s">
        <v>81</v>
      </c>
    </row>
    <row r="8" ht="12.75">
      <c r="A8" s="1"/>
    </row>
    <row r="9" spans="5:7" ht="12.75">
      <c r="E9" s="20" t="s">
        <v>49</v>
      </c>
      <c r="F9" s="39"/>
      <c r="G9" s="20" t="s">
        <v>50</v>
      </c>
    </row>
    <row r="10" spans="5:7" ht="12.75">
      <c r="E10" s="20" t="s">
        <v>51</v>
      </c>
      <c r="F10" s="39"/>
      <c r="G10" s="20" t="s">
        <v>35</v>
      </c>
    </row>
    <row r="11" spans="5:7" ht="12.75">
      <c r="E11" s="20" t="s">
        <v>78</v>
      </c>
      <c r="F11" s="39"/>
      <c r="G11" s="20" t="s">
        <v>86</v>
      </c>
    </row>
    <row r="12" spans="5:7" ht="12.75">
      <c r="E12" s="20" t="s">
        <v>34</v>
      </c>
      <c r="F12" s="39"/>
      <c r="G12" s="20" t="s">
        <v>87</v>
      </c>
    </row>
    <row r="13" spans="5:7" ht="12.75">
      <c r="E13" s="40" t="s">
        <v>104</v>
      </c>
      <c r="F13" s="41"/>
      <c r="G13" s="40" t="s">
        <v>99</v>
      </c>
    </row>
    <row r="14" spans="5:7" ht="12.75">
      <c r="E14" s="20" t="s">
        <v>2</v>
      </c>
      <c r="F14" s="20"/>
      <c r="G14" s="20" t="s">
        <v>2</v>
      </c>
    </row>
    <row r="15" spans="5:7" ht="12.75">
      <c r="E15" s="39"/>
      <c r="F15" s="39"/>
      <c r="G15" s="39"/>
    </row>
    <row r="16" spans="1:7" ht="12.75">
      <c r="A16" s="1" t="s">
        <v>7</v>
      </c>
      <c r="E16" s="3">
        <v>79504</v>
      </c>
      <c r="F16" s="3"/>
      <c r="G16" s="3">
        <v>80354</v>
      </c>
    </row>
    <row r="17" spans="5:7" ht="12.75">
      <c r="E17" s="3"/>
      <c r="F17" s="3"/>
      <c r="G17" s="3"/>
    </row>
    <row r="18" spans="1:7" ht="12.75">
      <c r="A18" s="1" t="s">
        <v>88</v>
      </c>
      <c r="E18" s="3">
        <v>4119</v>
      </c>
      <c r="F18" s="3"/>
      <c r="G18" s="3">
        <v>4119</v>
      </c>
    </row>
    <row r="19" spans="1:7" ht="12.75">
      <c r="A19" s="1"/>
      <c r="E19" s="3"/>
      <c r="F19" s="3"/>
      <c r="G19" s="3"/>
    </row>
    <row r="20" spans="1:7" ht="12.75">
      <c r="A20" s="1" t="s">
        <v>52</v>
      </c>
      <c r="E20" s="3">
        <v>60339</v>
      </c>
      <c r="F20" s="3"/>
      <c r="G20" s="3">
        <v>60339</v>
      </c>
    </row>
    <row r="21" spans="1:7" ht="12.75">
      <c r="A21" s="1"/>
      <c r="E21" s="3"/>
      <c r="F21" s="3"/>
      <c r="G21" s="3"/>
    </row>
    <row r="22" spans="1:7" ht="12.75">
      <c r="A22" s="1" t="s">
        <v>45</v>
      </c>
      <c r="E22" s="3"/>
      <c r="F22" s="3"/>
      <c r="G22" s="3"/>
    </row>
    <row r="23" spans="1:7" ht="12.75">
      <c r="A23" t="s">
        <v>8</v>
      </c>
      <c r="E23" s="5">
        <v>27842</v>
      </c>
      <c r="F23" s="3"/>
      <c r="G23" s="5">
        <v>27113</v>
      </c>
    </row>
    <row r="24" spans="1:7" ht="12.75">
      <c r="A24" t="s">
        <v>9</v>
      </c>
      <c r="E24" s="6">
        <v>201587</v>
      </c>
      <c r="F24" s="3"/>
      <c r="G24" s="6">
        <v>236140</v>
      </c>
    </row>
    <row r="25" spans="1:7" ht="12.75">
      <c r="A25" t="s">
        <v>10</v>
      </c>
      <c r="E25" s="6">
        <v>73196</v>
      </c>
      <c r="F25" s="3"/>
      <c r="G25" s="6">
        <v>55577</v>
      </c>
    </row>
    <row r="26" spans="5:7" ht="12.75">
      <c r="E26" s="7">
        <f>SUM(E23:E25)</f>
        <v>302625</v>
      </c>
      <c r="F26" s="3"/>
      <c r="G26" s="7">
        <f>SUM(G23:G25)</f>
        <v>318830</v>
      </c>
    </row>
    <row r="27" spans="1:7" ht="12.75">
      <c r="A27" s="1" t="s">
        <v>46</v>
      </c>
      <c r="E27" s="5"/>
      <c r="F27" s="3"/>
      <c r="G27" s="5"/>
    </row>
    <row r="28" spans="1:7" ht="12.75">
      <c r="A28" t="s">
        <v>43</v>
      </c>
      <c r="E28" s="6">
        <v>26140</v>
      </c>
      <c r="F28" s="3"/>
      <c r="G28" s="6">
        <v>33508</v>
      </c>
    </row>
    <row r="29" spans="1:7" ht="12.75">
      <c r="A29" t="s">
        <v>44</v>
      </c>
      <c r="E29" s="6">
        <v>37804</v>
      </c>
      <c r="F29" s="3"/>
      <c r="G29" s="6">
        <v>48478</v>
      </c>
    </row>
    <row r="30" spans="1:7" ht="12.75">
      <c r="A30" t="s">
        <v>4</v>
      </c>
      <c r="E30" s="6">
        <v>1270</v>
      </c>
      <c r="F30" s="3"/>
      <c r="G30" s="6">
        <v>1650</v>
      </c>
    </row>
    <row r="31" spans="5:7" ht="12.75">
      <c r="E31" s="7">
        <f>SUM(E28:E30)</f>
        <v>65214</v>
      </c>
      <c r="F31" s="3"/>
      <c r="G31" s="7">
        <f>SUM(G28:G30)</f>
        <v>83636</v>
      </c>
    </row>
    <row r="32" spans="5:7" ht="12.75">
      <c r="E32" s="3"/>
      <c r="F32" s="3"/>
      <c r="G32" s="3"/>
    </row>
    <row r="33" spans="1:7" ht="12.75">
      <c r="A33" s="1" t="s">
        <v>47</v>
      </c>
      <c r="E33" s="25">
        <f>E26-E31</f>
        <v>237411</v>
      </c>
      <c r="F33" s="25"/>
      <c r="G33" s="25">
        <f>G26-G31</f>
        <v>235194</v>
      </c>
    </row>
    <row r="34" spans="5:7" ht="12.75">
      <c r="E34" s="3"/>
      <c r="F34" s="3"/>
      <c r="G34" s="3"/>
    </row>
    <row r="35" spans="5:7" ht="13.5" thickBot="1">
      <c r="E35" s="23">
        <f>E16+E18+E20+E33</f>
        <v>381373</v>
      </c>
      <c r="F35" s="24"/>
      <c r="G35" s="23">
        <f>G16+G18+G20+G33</f>
        <v>380006</v>
      </c>
    </row>
    <row r="36" spans="1:7" ht="13.5" thickTop="1">
      <c r="A36" s="1" t="s">
        <v>12</v>
      </c>
      <c r="E36" s="3"/>
      <c r="F36" s="3"/>
      <c r="G36" s="3"/>
    </row>
    <row r="37" spans="1:7" ht="12.75">
      <c r="A37" t="s">
        <v>13</v>
      </c>
      <c r="E37" s="3">
        <v>102850</v>
      </c>
      <c r="F37" s="3"/>
      <c r="G37" s="3">
        <v>102850</v>
      </c>
    </row>
    <row r="38" spans="1:7" ht="12.75">
      <c r="A38" t="s">
        <v>14</v>
      </c>
      <c r="E38" s="4">
        <v>114401</v>
      </c>
      <c r="F38" s="3"/>
      <c r="G38" s="4">
        <v>112803</v>
      </c>
    </row>
    <row r="39" spans="5:7" ht="12.75">
      <c r="E39" s="9"/>
      <c r="F39" s="3"/>
      <c r="G39" s="9"/>
    </row>
    <row r="40" spans="1:7" ht="12.75">
      <c r="A40" t="s">
        <v>15</v>
      </c>
      <c r="E40" s="3">
        <f>SUM(E37:E38)</f>
        <v>217251</v>
      </c>
      <c r="F40" s="3"/>
      <c r="G40" s="3">
        <f>SUM(G37:G38)</f>
        <v>215653</v>
      </c>
    </row>
    <row r="41" spans="5:7" ht="12.75">
      <c r="E41" s="3"/>
      <c r="F41" s="3"/>
      <c r="G41" s="3"/>
    </row>
    <row r="42" spans="1:7" ht="12.75">
      <c r="A42" t="s">
        <v>53</v>
      </c>
      <c r="E42" s="3">
        <v>3974</v>
      </c>
      <c r="F42" s="3"/>
      <c r="G42" s="3">
        <v>3869</v>
      </c>
    </row>
    <row r="43" spans="5:7" ht="12.75">
      <c r="E43" s="3"/>
      <c r="F43" s="3"/>
      <c r="G43" s="3"/>
    </row>
    <row r="44" spans="1:7" ht="12.75">
      <c r="A44" s="1" t="s">
        <v>48</v>
      </c>
      <c r="E44" s="3"/>
      <c r="F44" s="3"/>
      <c r="G44" s="3"/>
    </row>
    <row r="45" spans="1:7" ht="12.75">
      <c r="A45" t="s">
        <v>11</v>
      </c>
      <c r="E45" s="3">
        <v>48355</v>
      </c>
      <c r="F45" s="3"/>
      <c r="G45" s="3">
        <v>48691</v>
      </c>
    </row>
    <row r="46" spans="1:7" ht="12.75">
      <c r="A46" t="s">
        <v>69</v>
      </c>
      <c r="E46" s="3">
        <v>105000</v>
      </c>
      <c r="F46" s="3"/>
      <c r="G46" s="47">
        <v>105000</v>
      </c>
    </row>
    <row r="47" spans="1:7" ht="12.75">
      <c r="A47" t="s">
        <v>16</v>
      </c>
      <c r="E47" s="3">
        <v>6793</v>
      </c>
      <c r="F47" s="3"/>
      <c r="G47" s="3">
        <v>6793</v>
      </c>
    </row>
    <row r="48" spans="5:7" ht="12.75">
      <c r="E48" s="3"/>
      <c r="F48" s="3"/>
      <c r="G48" s="3"/>
    </row>
    <row r="49" spans="5:7" ht="13.5" thickBot="1">
      <c r="E49" s="23">
        <f>SUM(E40:E47)</f>
        <v>381373</v>
      </c>
      <c r="F49" s="24"/>
      <c r="G49" s="23">
        <f>SUM(G40:G47)</f>
        <v>380006</v>
      </c>
    </row>
    <row r="50" spans="5:7" ht="13.5" thickTop="1">
      <c r="E50" s="9"/>
      <c r="F50" s="3"/>
      <c r="G50" s="9"/>
    </row>
    <row r="51" spans="1:7" ht="13.5" thickBot="1">
      <c r="A51" s="11" t="s">
        <v>36</v>
      </c>
      <c r="B51" s="19"/>
      <c r="C51" s="19"/>
      <c r="E51" s="26">
        <f>(E40-E20)/E37</f>
        <v>1.5256392805055907</v>
      </c>
      <c r="F51" s="27"/>
      <c r="G51" s="26">
        <f>(G40-G20)/102850</f>
        <v>1.510102090422946</v>
      </c>
    </row>
    <row r="52" spans="1:7" ht="16.5" thickTop="1">
      <c r="A52" s="11"/>
      <c r="B52" s="19"/>
      <c r="C52" s="19"/>
      <c r="E52" s="48"/>
      <c r="F52" s="27"/>
      <c r="G52" s="27"/>
    </row>
    <row r="53" spans="5:7" ht="12.75">
      <c r="E53" s="9"/>
      <c r="F53" s="3"/>
      <c r="G53" s="9"/>
    </row>
    <row r="54" spans="1:7" ht="12.75">
      <c r="A54" s="1" t="s">
        <v>97</v>
      </c>
      <c r="E54" s="3"/>
      <c r="F54" s="3"/>
      <c r="G54" s="3"/>
    </row>
    <row r="55" spans="1:7" ht="12.75">
      <c r="A55" s="1" t="s">
        <v>106</v>
      </c>
      <c r="E55" s="3"/>
      <c r="F55" s="3"/>
      <c r="G55" s="3"/>
    </row>
    <row r="56" spans="5:7" ht="12.75">
      <c r="E56" s="3"/>
      <c r="F56" s="3"/>
      <c r="G56" s="3"/>
    </row>
  </sheetData>
  <printOptions/>
  <pageMargins left="1" right="0.75" top="0.84" bottom="0.75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showGridLines="0" workbookViewId="0" topLeftCell="A5">
      <selection activeCell="E41" sqref="E41"/>
    </sheetView>
  </sheetViews>
  <sheetFormatPr defaultColWidth="9.140625" defaultRowHeight="12.75"/>
  <cols>
    <col min="1" max="1" width="9.421875" style="0" bestFit="1" customWidth="1"/>
    <col min="3" max="3" width="9.421875" style="0" customWidth="1"/>
    <col min="4" max="4" width="11.8515625" style="39" customWidth="1"/>
    <col min="5" max="5" width="14.00390625" style="39" customWidth="1"/>
    <col min="6" max="6" width="16.421875" style="39" customWidth="1"/>
    <col min="7" max="7" width="13.8515625" style="39" customWidth="1"/>
    <col min="8" max="8" width="12.140625" style="39" customWidth="1"/>
    <col min="9" max="9" width="11.421875" style="39" customWidth="1"/>
  </cols>
  <sheetData>
    <row r="1" ht="12.75">
      <c r="A1" s="1" t="s">
        <v>41</v>
      </c>
    </row>
    <row r="2" ht="12.75">
      <c r="A2" s="10" t="s">
        <v>42</v>
      </c>
    </row>
    <row r="3" ht="12.75">
      <c r="A3" s="10" t="s">
        <v>38</v>
      </c>
    </row>
    <row r="4" ht="12.75">
      <c r="A4" s="1"/>
    </row>
    <row r="5" ht="12.75">
      <c r="A5" s="1" t="s">
        <v>17</v>
      </c>
    </row>
    <row r="6" ht="12.75">
      <c r="A6" s="1" t="s">
        <v>103</v>
      </c>
    </row>
    <row r="7" ht="12.75">
      <c r="A7" s="1" t="s">
        <v>81</v>
      </c>
    </row>
    <row r="8" spans="4:9" ht="12.75">
      <c r="D8" s="20"/>
      <c r="E8" s="20"/>
      <c r="F8" s="20"/>
      <c r="G8" s="20"/>
      <c r="H8" s="20"/>
      <c r="I8" s="20"/>
    </row>
    <row r="9" ht="12.75">
      <c r="G9" s="20" t="s">
        <v>67</v>
      </c>
    </row>
    <row r="10" spans="1:9" ht="12.75">
      <c r="A10" s="1"/>
      <c r="D10" s="20" t="s">
        <v>18</v>
      </c>
      <c r="E10" s="20" t="s">
        <v>37</v>
      </c>
      <c r="F10" s="20" t="s">
        <v>95</v>
      </c>
      <c r="G10" s="20" t="s">
        <v>68</v>
      </c>
      <c r="H10" s="20" t="s">
        <v>21</v>
      </c>
      <c r="I10" s="20"/>
    </row>
    <row r="11" spans="1:9" ht="12.75">
      <c r="A11" s="1"/>
      <c r="D11" s="20" t="s">
        <v>19</v>
      </c>
      <c r="E11" s="20" t="s">
        <v>20</v>
      </c>
      <c r="F11" s="20" t="s">
        <v>96</v>
      </c>
      <c r="G11" s="20" t="s">
        <v>20</v>
      </c>
      <c r="H11" s="20" t="s">
        <v>22</v>
      </c>
      <c r="I11" s="20" t="s">
        <v>23</v>
      </c>
    </row>
    <row r="12" spans="1:9" ht="12.75">
      <c r="A12" s="8"/>
      <c r="D12" s="20" t="s">
        <v>2</v>
      </c>
      <c r="E12" s="20" t="s">
        <v>2</v>
      </c>
      <c r="F12" s="20" t="s">
        <v>2</v>
      </c>
      <c r="G12" s="20" t="s">
        <v>2</v>
      </c>
      <c r="H12" s="20" t="s">
        <v>2</v>
      </c>
      <c r="I12" s="20" t="s">
        <v>2</v>
      </c>
    </row>
    <row r="13" spans="1:9" ht="12.75">
      <c r="A13" s="8"/>
      <c r="D13" s="20"/>
      <c r="E13" s="20"/>
      <c r="F13" s="20"/>
      <c r="G13" s="20"/>
      <c r="H13" s="20"/>
      <c r="I13" s="20"/>
    </row>
    <row r="14" spans="1:9" ht="12.75">
      <c r="A14" s="34" t="s">
        <v>110</v>
      </c>
      <c r="D14" s="20"/>
      <c r="E14" s="20"/>
      <c r="F14" s="20"/>
      <c r="G14" s="20"/>
      <c r="H14" s="20"/>
      <c r="I14" s="20"/>
    </row>
    <row r="15" ht="12.75">
      <c r="A15" s="35" t="s">
        <v>111</v>
      </c>
    </row>
    <row r="16" ht="12.75">
      <c r="A16" s="35"/>
    </row>
    <row r="17" spans="1:9" ht="12.75">
      <c r="A17" t="s">
        <v>112</v>
      </c>
      <c r="D17" s="42">
        <v>102850</v>
      </c>
      <c r="E17" s="42">
        <v>0</v>
      </c>
      <c r="F17" s="45">
        <v>255</v>
      </c>
      <c r="G17" s="42">
        <v>0</v>
      </c>
      <c r="H17" s="42">
        <v>112548</v>
      </c>
      <c r="I17" s="42">
        <f>SUM(D17:H17)</f>
        <v>215653</v>
      </c>
    </row>
    <row r="18" spans="4:9" ht="12.75">
      <c r="D18" s="42"/>
      <c r="E18" s="42"/>
      <c r="F18" s="42"/>
      <c r="G18" s="42"/>
      <c r="H18" s="42"/>
      <c r="I18" s="42"/>
    </row>
    <row r="19" spans="1:9" ht="12.75">
      <c r="A19" t="s">
        <v>24</v>
      </c>
      <c r="B19" s="18"/>
      <c r="C19" s="18"/>
      <c r="D19" s="43">
        <v>0</v>
      </c>
      <c r="E19" s="43">
        <v>0</v>
      </c>
      <c r="F19" s="43">
        <v>0</v>
      </c>
      <c r="G19" s="43">
        <v>0</v>
      </c>
      <c r="H19" s="43">
        <v>1598</v>
      </c>
      <c r="I19" s="43">
        <f>SUM(D19:H19)</f>
        <v>1598</v>
      </c>
    </row>
    <row r="20" spans="2:9" ht="12.75">
      <c r="B20" s="18"/>
      <c r="C20" s="18"/>
      <c r="D20" s="43"/>
      <c r="E20" s="43"/>
      <c r="F20" s="43"/>
      <c r="G20" s="43"/>
      <c r="H20" s="43"/>
      <c r="I20" s="42"/>
    </row>
    <row r="21" spans="1:9" ht="13.5" thickBot="1">
      <c r="A21" t="s">
        <v>113</v>
      </c>
      <c r="B21" s="18"/>
      <c r="C21" s="18"/>
      <c r="D21" s="44">
        <f aca="true" t="shared" si="0" ref="D21:I21">SUM(D17:D20)</f>
        <v>102850</v>
      </c>
      <c r="E21" s="44">
        <f t="shared" si="0"/>
        <v>0</v>
      </c>
      <c r="F21" s="44">
        <f t="shared" si="0"/>
        <v>255</v>
      </c>
      <c r="G21" s="44">
        <f t="shared" si="0"/>
        <v>0</v>
      </c>
      <c r="H21" s="44">
        <f t="shared" si="0"/>
        <v>114146</v>
      </c>
      <c r="I21" s="44">
        <f t="shared" si="0"/>
        <v>217251</v>
      </c>
    </row>
    <row r="22" spans="2:9" ht="13.5" thickTop="1">
      <c r="B22" s="18"/>
      <c r="C22" s="18"/>
      <c r="D22" s="45"/>
      <c r="E22" s="45"/>
      <c r="F22" s="45"/>
      <c r="G22" s="45"/>
      <c r="H22" s="45"/>
      <c r="I22" s="45"/>
    </row>
    <row r="23" spans="2:9" ht="12.75">
      <c r="B23" s="18"/>
      <c r="C23" s="18"/>
      <c r="D23" s="45"/>
      <c r="E23" s="45"/>
      <c r="F23" s="45"/>
      <c r="G23" s="45"/>
      <c r="H23" s="45"/>
      <c r="I23" s="45"/>
    </row>
    <row r="24" spans="2:9" ht="12.75">
      <c r="B24" s="18"/>
      <c r="C24" s="18"/>
      <c r="D24" s="45"/>
      <c r="E24" s="45"/>
      <c r="F24" s="45"/>
      <c r="G24" s="45"/>
      <c r="H24" s="45"/>
      <c r="I24" s="45"/>
    </row>
    <row r="25" spans="2:9" ht="12.75">
      <c r="B25" s="18"/>
      <c r="C25" s="18"/>
      <c r="D25" s="45"/>
      <c r="E25" s="45"/>
      <c r="F25" s="45"/>
      <c r="G25" s="45"/>
      <c r="H25" s="45"/>
      <c r="I25" s="45"/>
    </row>
    <row r="26" spans="1:10" ht="15">
      <c r="A26" s="34" t="s">
        <v>110</v>
      </c>
      <c r="B26" s="18"/>
      <c r="C26" s="18"/>
      <c r="D26" s="45"/>
      <c r="E26" s="45"/>
      <c r="F26" s="45"/>
      <c r="G26" s="45"/>
      <c r="H26" s="45"/>
      <c r="I26" s="45"/>
      <c r="J26" s="49"/>
    </row>
    <row r="27" spans="1:9" ht="12.75">
      <c r="A27" s="35" t="s">
        <v>114</v>
      </c>
      <c r="B27" s="18"/>
      <c r="C27" s="18"/>
      <c r="D27" s="45"/>
      <c r="E27" s="45"/>
      <c r="F27" s="45"/>
      <c r="G27" s="45"/>
      <c r="H27" s="45"/>
      <c r="I27" s="45"/>
    </row>
    <row r="28" spans="1:9" ht="12.75">
      <c r="A28" s="35"/>
      <c r="B28" s="18"/>
      <c r="C28" s="18"/>
      <c r="D28" s="45"/>
      <c r="E28" s="45"/>
      <c r="F28" s="45"/>
      <c r="G28" s="45"/>
      <c r="H28" s="45"/>
      <c r="I28" s="45"/>
    </row>
    <row r="29" spans="1:9" ht="12.75">
      <c r="A29" t="s">
        <v>98</v>
      </c>
      <c r="B29" s="18"/>
      <c r="C29" s="18"/>
      <c r="D29" s="45">
        <v>46750</v>
      </c>
      <c r="E29" s="45">
        <v>526</v>
      </c>
      <c r="F29" s="45">
        <v>255</v>
      </c>
      <c r="G29" s="45">
        <v>26</v>
      </c>
      <c r="H29" s="45">
        <v>101787</v>
      </c>
      <c r="I29" s="45">
        <f>SUM(D29:H29)</f>
        <v>149344</v>
      </c>
    </row>
    <row r="30" spans="2:9" ht="12.75">
      <c r="B30" s="18"/>
      <c r="C30" s="18"/>
      <c r="D30" s="45"/>
      <c r="E30" s="45"/>
      <c r="F30" s="45"/>
      <c r="G30" s="45"/>
      <c r="H30" s="45"/>
      <c r="I30" s="45"/>
    </row>
    <row r="31" spans="1:9" ht="12.75">
      <c r="A31" t="s">
        <v>24</v>
      </c>
      <c r="B31" s="18"/>
      <c r="C31" s="18"/>
      <c r="D31" s="45">
        <v>0</v>
      </c>
      <c r="E31" s="45">
        <v>2</v>
      </c>
      <c r="F31" s="45">
        <v>0</v>
      </c>
      <c r="G31" s="45">
        <v>0</v>
      </c>
      <c r="H31" s="45">
        <v>2532</v>
      </c>
      <c r="I31" s="45">
        <f>SUM(D31:H31)</f>
        <v>2534</v>
      </c>
    </row>
    <row r="32" spans="2:9" ht="12.75">
      <c r="B32" s="18"/>
      <c r="C32" s="18"/>
      <c r="D32" s="45"/>
      <c r="E32" s="45"/>
      <c r="F32" s="45"/>
      <c r="G32" s="45"/>
      <c r="H32" s="45"/>
      <c r="I32" s="45"/>
    </row>
    <row r="33" spans="1:9" ht="13.5" thickBot="1">
      <c r="A33" t="s">
        <v>115</v>
      </c>
      <c r="B33" s="18"/>
      <c r="C33" s="18"/>
      <c r="D33" s="46">
        <f aca="true" t="shared" si="1" ref="D33:I33">SUM(D29:D32)</f>
        <v>46750</v>
      </c>
      <c r="E33" s="46">
        <f t="shared" si="1"/>
        <v>528</v>
      </c>
      <c r="F33" s="46">
        <f t="shared" si="1"/>
        <v>255</v>
      </c>
      <c r="G33" s="46">
        <f t="shared" si="1"/>
        <v>26</v>
      </c>
      <c r="H33" s="46">
        <f t="shared" si="1"/>
        <v>104319</v>
      </c>
      <c r="I33" s="46">
        <f t="shared" si="1"/>
        <v>151878</v>
      </c>
    </row>
    <row r="34" spans="2:9" ht="13.5" thickTop="1">
      <c r="B34" s="18"/>
      <c r="C34" s="18"/>
      <c r="D34" s="45"/>
      <c r="E34" s="45"/>
      <c r="F34" s="45"/>
      <c r="G34" s="45"/>
      <c r="H34" s="45"/>
      <c r="I34" s="45"/>
    </row>
    <row r="35" spans="2:9" ht="12.75">
      <c r="B35" s="18"/>
      <c r="C35" s="18"/>
      <c r="D35" s="45"/>
      <c r="E35" s="45"/>
      <c r="F35" s="45"/>
      <c r="G35" s="45"/>
      <c r="H35" s="45"/>
      <c r="I35" s="45"/>
    </row>
    <row r="36" spans="2:9" ht="12.75">
      <c r="B36" s="18"/>
      <c r="C36" s="18"/>
      <c r="D36" s="45"/>
      <c r="E36" s="45"/>
      <c r="F36" s="45"/>
      <c r="G36" s="45"/>
      <c r="H36" s="45"/>
      <c r="I36" s="45"/>
    </row>
    <row r="37" spans="1:9" ht="12.75">
      <c r="A37" s="1" t="s">
        <v>117</v>
      </c>
      <c r="B37" s="18"/>
      <c r="C37" s="18"/>
      <c r="D37" s="45"/>
      <c r="E37" s="45"/>
      <c r="F37" s="45"/>
      <c r="G37" s="45"/>
      <c r="H37" s="45"/>
      <c r="I37" s="45"/>
    </row>
    <row r="38" spans="1:9" ht="12.75">
      <c r="A38" s="1" t="s">
        <v>106</v>
      </c>
      <c r="B38" s="18"/>
      <c r="C38" s="18"/>
      <c r="D38" s="45"/>
      <c r="E38" s="45"/>
      <c r="F38" s="45"/>
      <c r="G38" s="45"/>
      <c r="H38" s="45"/>
      <c r="I38" s="45"/>
    </row>
    <row r="39" spans="1:9" ht="12.75">
      <c r="A39" s="1"/>
      <c r="B39" s="18"/>
      <c r="C39" s="18"/>
      <c r="D39" s="45"/>
      <c r="E39" s="45"/>
      <c r="F39" s="45"/>
      <c r="G39" s="45"/>
      <c r="H39" s="45"/>
      <c r="I39" s="45"/>
    </row>
    <row r="40" spans="1:9" ht="12.75">
      <c r="A40" s="1"/>
      <c r="B40" s="18"/>
      <c r="C40" s="18"/>
      <c r="D40" s="45"/>
      <c r="E40" s="45"/>
      <c r="F40" s="45"/>
      <c r="G40" s="45"/>
      <c r="H40" s="45"/>
      <c r="I40" s="45"/>
    </row>
    <row r="41" spans="1:9" ht="12.75">
      <c r="A41" s="1"/>
      <c r="B41" s="18"/>
      <c r="C41" s="18"/>
      <c r="D41" s="45"/>
      <c r="E41" s="45"/>
      <c r="F41" s="45"/>
      <c r="G41" s="45"/>
      <c r="H41" s="45"/>
      <c r="I41" s="45"/>
    </row>
    <row r="42" spans="1:9" ht="12.75">
      <c r="A42" s="1"/>
      <c r="B42" s="18"/>
      <c r="C42" s="18"/>
      <c r="D42" s="45"/>
      <c r="E42" s="45"/>
      <c r="F42" s="45"/>
      <c r="G42" s="45"/>
      <c r="H42" s="45"/>
      <c r="I42" s="45"/>
    </row>
  </sheetData>
  <printOptions/>
  <pageMargins left="0.9" right="0.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61"/>
  <sheetViews>
    <sheetView showGridLines="0" tabSelected="1" workbookViewId="0" topLeftCell="A10">
      <selection activeCell="S56" sqref="S56"/>
    </sheetView>
  </sheetViews>
  <sheetFormatPr defaultColWidth="9.140625" defaultRowHeight="12.75"/>
  <cols>
    <col min="3" max="3" width="8.57421875" style="0" customWidth="1"/>
    <col min="5" max="5" width="10.140625" style="0" customWidth="1"/>
    <col min="6" max="6" width="10.28125" style="0" customWidth="1"/>
    <col min="7" max="7" width="0" style="0" hidden="1" customWidth="1"/>
    <col min="8" max="8" width="11.28125" style="0" hidden="1" customWidth="1"/>
    <col min="9" max="18" width="0" style="0" hidden="1" customWidth="1"/>
    <col min="19" max="19" width="11.8515625" style="0" customWidth="1"/>
    <col min="20" max="20" width="6.7109375" style="0" customWidth="1"/>
    <col min="21" max="21" width="12.00390625" style="0" customWidth="1"/>
  </cols>
  <sheetData>
    <row r="1" ht="12.75">
      <c r="A1" s="1" t="s">
        <v>41</v>
      </c>
    </row>
    <row r="2" ht="12.75">
      <c r="A2" s="10" t="s">
        <v>42</v>
      </c>
    </row>
    <row r="3" ht="12.75">
      <c r="A3" s="10" t="s">
        <v>38</v>
      </c>
    </row>
    <row r="4" ht="12.75">
      <c r="A4" s="1"/>
    </row>
    <row r="5" ht="12.75">
      <c r="A5" s="1" t="s">
        <v>25</v>
      </c>
    </row>
    <row r="6" ht="12.75">
      <c r="A6" s="1" t="s">
        <v>107</v>
      </c>
    </row>
    <row r="7" ht="12.75">
      <c r="A7" s="1" t="s">
        <v>81</v>
      </c>
    </row>
    <row r="8" ht="12.75">
      <c r="A8" s="1"/>
    </row>
    <row r="9" spans="19:21" ht="12.75">
      <c r="S9" s="20" t="s">
        <v>108</v>
      </c>
      <c r="U9" s="20" t="s">
        <v>108</v>
      </c>
    </row>
    <row r="10" spans="19:21" ht="12.75">
      <c r="S10" s="20" t="s">
        <v>94</v>
      </c>
      <c r="U10" s="20" t="s">
        <v>94</v>
      </c>
    </row>
    <row r="11" spans="7:21" ht="12.75">
      <c r="G11" s="16">
        <v>37438</v>
      </c>
      <c r="H11" s="16">
        <v>37469</v>
      </c>
      <c r="I11" s="16">
        <v>37500</v>
      </c>
      <c r="J11" s="16">
        <v>37530</v>
      </c>
      <c r="K11" s="16">
        <v>37561</v>
      </c>
      <c r="L11" s="16">
        <v>37591</v>
      </c>
      <c r="M11" s="16">
        <v>37622</v>
      </c>
      <c r="N11" s="16">
        <v>37653</v>
      </c>
      <c r="O11" s="16">
        <v>37681</v>
      </c>
      <c r="P11" s="16">
        <v>37712</v>
      </c>
      <c r="Q11" s="16">
        <v>37742</v>
      </c>
      <c r="R11" s="16">
        <v>37773</v>
      </c>
      <c r="S11" s="20" t="s">
        <v>104</v>
      </c>
      <c r="U11" s="20" t="s">
        <v>105</v>
      </c>
    </row>
    <row r="12" spans="7:21" ht="12.75">
      <c r="G12" s="2" t="s">
        <v>2</v>
      </c>
      <c r="H12" s="2" t="s">
        <v>2</v>
      </c>
      <c r="I12" s="2" t="s">
        <v>2</v>
      </c>
      <c r="J12" s="2" t="s">
        <v>2</v>
      </c>
      <c r="K12" s="2" t="s">
        <v>2</v>
      </c>
      <c r="L12" s="2" t="s">
        <v>2</v>
      </c>
      <c r="M12" s="2" t="s">
        <v>2</v>
      </c>
      <c r="N12" s="2" t="s">
        <v>2</v>
      </c>
      <c r="O12" s="2" t="s">
        <v>2</v>
      </c>
      <c r="P12" s="2" t="s">
        <v>2</v>
      </c>
      <c r="Q12" s="2" t="s">
        <v>2</v>
      </c>
      <c r="R12" s="2" t="s">
        <v>2</v>
      </c>
      <c r="S12" s="20" t="s">
        <v>2</v>
      </c>
      <c r="U12" s="20" t="s">
        <v>2</v>
      </c>
    </row>
    <row r="14" spans="1:21" ht="12.75">
      <c r="A14" s="1" t="s">
        <v>26</v>
      </c>
      <c r="G14" s="12">
        <v>1968</v>
      </c>
      <c r="H14" s="12">
        <v>-760</v>
      </c>
      <c r="I14" s="12">
        <v>-1341</v>
      </c>
      <c r="J14" s="12"/>
      <c r="K14" s="12"/>
      <c r="L14" s="12"/>
      <c r="M14" s="12"/>
      <c r="N14" s="12"/>
      <c r="O14" s="12"/>
      <c r="P14" s="12"/>
      <c r="Q14" s="12"/>
      <c r="R14" s="12"/>
      <c r="S14" s="3">
        <v>2967</v>
      </c>
      <c r="U14" s="3">
        <v>5708</v>
      </c>
    </row>
    <row r="15" spans="1:21" ht="12.75">
      <c r="A15" s="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3"/>
      <c r="U15" s="3"/>
    </row>
    <row r="16" spans="1:21" ht="12.75">
      <c r="A16" s="1" t="s">
        <v>31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3"/>
      <c r="U16" s="3"/>
    </row>
    <row r="17" spans="7:21" ht="12.75"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3"/>
      <c r="U17" s="3"/>
    </row>
    <row r="18" spans="1:21" ht="12.75">
      <c r="A18" t="s">
        <v>27</v>
      </c>
      <c r="G18" s="13" t="e">
        <f>+#REF!</f>
        <v>#REF!</v>
      </c>
      <c r="H18" s="13" t="e">
        <f>+#REF!</f>
        <v>#REF!</v>
      </c>
      <c r="I18" s="13" t="e">
        <f>+#REF!</f>
        <v>#REF!</v>
      </c>
      <c r="J18" s="13" t="e">
        <f>+#REF!</f>
        <v>#REF!</v>
      </c>
      <c r="K18" s="13" t="e">
        <f>+#REF!</f>
        <v>#REF!</v>
      </c>
      <c r="L18" s="13" t="e">
        <f>+#REF!</f>
        <v>#REF!</v>
      </c>
      <c r="M18" s="13" t="e">
        <f>+#REF!</f>
        <v>#REF!</v>
      </c>
      <c r="N18" s="13" t="e">
        <f>+#REF!</f>
        <v>#REF!</v>
      </c>
      <c r="O18" s="13" t="e">
        <f>+#REF!</f>
        <v>#REF!</v>
      </c>
      <c r="P18" s="13" t="e">
        <f>+#REF!</f>
        <v>#REF!</v>
      </c>
      <c r="Q18" s="13" t="e">
        <f>+#REF!</f>
        <v>#REF!</v>
      </c>
      <c r="R18" s="13" t="e">
        <f>+#REF!</f>
        <v>#REF!</v>
      </c>
      <c r="S18" s="4">
        <v>3416</v>
      </c>
      <c r="U18" s="4">
        <v>925</v>
      </c>
    </row>
    <row r="19" spans="7:21" ht="12.75"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3"/>
      <c r="U19" s="3"/>
    </row>
    <row r="20" spans="1:21" ht="12.75">
      <c r="A20" t="s">
        <v>28</v>
      </c>
      <c r="G20" s="12" t="e">
        <f>+G14+G18</f>
        <v>#REF!</v>
      </c>
      <c r="H20" s="12" t="e">
        <f>+H14+H18</f>
        <v>#REF!</v>
      </c>
      <c r="I20" s="12" t="e">
        <f aca="true" t="shared" si="0" ref="I20:R20">+I14+I18</f>
        <v>#REF!</v>
      </c>
      <c r="J20" s="12" t="e">
        <f t="shared" si="0"/>
        <v>#REF!</v>
      </c>
      <c r="K20" s="12" t="e">
        <f t="shared" si="0"/>
        <v>#REF!</v>
      </c>
      <c r="L20" s="12" t="e">
        <f t="shared" si="0"/>
        <v>#REF!</v>
      </c>
      <c r="M20" s="12" t="e">
        <f t="shared" si="0"/>
        <v>#REF!</v>
      </c>
      <c r="N20" s="12" t="e">
        <f t="shared" si="0"/>
        <v>#REF!</v>
      </c>
      <c r="O20" s="12" t="e">
        <f t="shared" si="0"/>
        <v>#REF!</v>
      </c>
      <c r="P20" s="12" t="e">
        <f t="shared" si="0"/>
        <v>#REF!</v>
      </c>
      <c r="Q20" s="12" t="e">
        <f t="shared" si="0"/>
        <v>#REF!</v>
      </c>
      <c r="R20" s="12" t="e">
        <f t="shared" si="0"/>
        <v>#REF!</v>
      </c>
      <c r="S20" s="12">
        <f>SUM(S14:S18)</f>
        <v>6383</v>
      </c>
      <c r="U20" s="12">
        <f>SUM(U14:U18)</f>
        <v>6633</v>
      </c>
    </row>
    <row r="21" spans="7:21" ht="12.75"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3"/>
      <c r="U21" s="3"/>
    </row>
    <row r="22" spans="1:21" ht="12.75">
      <c r="A22" t="s">
        <v>30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  <c r="U22" s="9"/>
    </row>
    <row r="23" spans="1:21" ht="12.75">
      <c r="A23" t="s">
        <v>83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5">
        <v>-729</v>
      </c>
      <c r="U23" s="15">
        <v>6470</v>
      </c>
    </row>
    <row r="24" spans="1:21" ht="12.75">
      <c r="A24" t="s">
        <v>84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5">
        <v>34553</v>
      </c>
      <c r="U24" s="15">
        <v>-3687</v>
      </c>
    </row>
    <row r="25" spans="1:21" ht="12.75">
      <c r="A25" t="s">
        <v>85</v>
      </c>
      <c r="G25" s="13">
        <f>-1647-2057-43+2248+11-1</f>
        <v>-1489</v>
      </c>
      <c r="H25" s="13">
        <f>-3897-451+3227+17</f>
        <v>-1104</v>
      </c>
      <c r="I25" s="13">
        <f>-1601+2124-1237-1+2</f>
        <v>-713</v>
      </c>
      <c r="J25" s="13"/>
      <c r="K25" s="13"/>
      <c r="L25" s="13"/>
      <c r="M25" s="13"/>
      <c r="N25" s="13"/>
      <c r="O25" s="13"/>
      <c r="P25" s="13"/>
      <c r="Q25" s="13"/>
      <c r="R25" s="13"/>
      <c r="S25" s="13">
        <v>-7368</v>
      </c>
      <c r="U25" s="13">
        <v>-7194</v>
      </c>
    </row>
    <row r="26" spans="7:21" ht="12.75"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U26" s="15"/>
    </row>
    <row r="27" spans="1:21" ht="12.75">
      <c r="A27" t="s">
        <v>89</v>
      </c>
      <c r="G27" s="12" t="e">
        <f>+G20+G25</f>
        <v>#REF!</v>
      </c>
      <c r="H27" s="12" t="e">
        <f>+H20+H25</f>
        <v>#REF!</v>
      </c>
      <c r="I27" s="12" t="e">
        <f aca="true" t="shared" si="1" ref="I27:R27">+I20+I25</f>
        <v>#REF!</v>
      </c>
      <c r="J27" s="12" t="e">
        <f t="shared" si="1"/>
        <v>#REF!</v>
      </c>
      <c r="K27" s="12" t="e">
        <f t="shared" si="1"/>
        <v>#REF!</v>
      </c>
      <c r="L27" s="12" t="e">
        <f t="shared" si="1"/>
        <v>#REF!</v>
      </c>
      <c r="M27" s="12" t="e">
        <f t="shared" si="1"/>
        <v>#REF!</v>
      </c>
      <c r="N27" s="12" t="e">
        <f t="shared" si="1"/>
        <v>#REF!</v>
      </c>
      <c r="O27" s="12" t="e">
        <f t="shared" si="1"/>
        <v>#REF!</v>
      </c>
      <c r="P27" s="12" t="e">
        <f t="shared" si="1"/>
        <v>#REF!</v>
      </c>
      <c r="Q27" s="12" t="e">
        <f t="shared" si="1"/>
        <v>#REF!</v>
      </c>
      <c r="R27" s="12" t="e">
        <f t="shared" si="1"/>
        <v>#REF!</v>
      </c>
      <c r="S27" s="12">
        <f>SUM(S20:S25)</f>
        <v>32839</v>
      </c>
      <c r="T27" s="17"/>
      <c r="U27" s="12">
        <f>SUM(U20:U25)</f>
        <v>2222</v>
      </c>
    </row>
    <row r="28" spans="7:21" ht="12.75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7"/>
      <c r="U28" s="12"/>
    </row>
    <row r="29" spans="1:21" ht="12.75">
      <c r="A29" t="s">
        <v>90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v>-2948</v>
      </c>
      <c r="T29" s="17"/>
      <c r="U29" s="12">
        <v>-2250</v>
      </c>
    </row>
    <row r="30" spans="1:21" ht="12.75">
      <c r="A30" t="s">
        <v>91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>
        <v>898</v>
      </c>
      <c r="T30" s="17"/>
      <c r="U30" s="12">
        <v>340</v>
      </c>
    </row>
    <row r="31" spans="1:21" ht="12.75">
      <c r="A31" t="s">
        <v>92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>
        <v>-1643</v>
      </c>
      <c r="T31" s="17"/>
      <c r="U31" s="13">
        <v>-3367</v>
      </c>
    </row>
    <row r="32" spans="7:21" ht="12.75"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7"/>
      <c r="U32" s="12"/>
    </row>
    <row r="33" spans="1:21" ht="12.75">
      <c r="A33" t="s">
        <v>93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>
        <f>SUM(S27:S31)</f>
        <v>29146</v>
      </c>
      <c r="T33" s="17"/>
      <c r="U33" s="12">
        <f>SUM(U27:U31)</f>
        <v>-3055</v>
      </c>
    </row>
    <row r="34" spans="7:21" ht="12.75"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7"/>
      <c r="U34" s="12"/>
    </row>
    <row r="35" spans="1:21" ht="12.75">
      <c r="A35" s="1" t="s">
        <v>74</v>
      </c>
      <c r="G35" s="12">
        <f>-304-79+33+76</f>
        <v>-274</v>
      </c>
      <c r="H35" s="12">
        <f>-1251-2</f>
        <v>-1253</v>
      </c>
      <c r="I35" s="12">
        <f>162+2</f>
        <v>164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U35" s="12"/>
    </row>
    <row r="36" spans="1:21" ht="12.75">
      <c r="A36" t="s">
        <v>70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>
        <v>0</v>
      </c>
      <c r="U36" s="12">
        <v>0</v>
      </c>
    </row>
    <row r="37" spans="1:21" ht="12.75">
      <c r="A37" t="s">
        <v>71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-485</v>
      </c>
      <c r="U37" s="12">
        <v>-819</v>
      </c>
    </row>
    <row r="38" spans="7:21" ht="12.75"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U38" s="12"/>
    </row>
    <row r="39" spans="1:21" ht="12.75">
      <c r="A39" t="s">
        <v>79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36">
        <f>SUM(S36:S38)</f>
        <v>-485</v>
      </c>
      <c r="U39" s="36">
        <f>SUM(U36:U38)</f>
        <v>-819</v>
      </c>
    </row>
    <row r="40" spans="7:21" ht="12.75"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U40" s="12"/>
    </row>
    <row r="41" spans="1:21" ht="12.75">
      <c r="A41" s="1" t="s">
        <v>75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U41" s="12"/>
    </row>
    <row r="42" spans="1:21" ht="12.75">
      <c r="A42" t="s">
        <v>72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>
        <v>0</v>
      </c>
      <c r="U42" s="15">
        <v>0</v>
      </c>
    </row>
    <row r="43" spans="1:21" ht="12.75">
      <c r="A43" t="s">
        <v>73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>
        <v>-9690</v>
      </c>
      <c r="U43" s="15">
        <v>1472</v>
      </c>
    </row>
    <row r="44" spans="7:21" ht="12.75"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U44" s="15"/>
    </row>
    <row r="45" spans="1:21" ht="12.75">
      <c r="A45" t="s">
        <v>29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36">
        <f>SUM(S42:S43)</f>
        <v>-9690</v>
      </c>
      <c r="U45" s="36">
        <f>SUM(U42:U43)</f>
        <v>1472</v>
      </c>
    </row>
    <row r="46" spans="7:21" ht="12.75">
      <c r="G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U46" s="12"/>
    </row>
    <row r="47" spans="1:21" ht="12.75">
      <c r="A47" s="19" t="s">
        <v>80</v>
      </c>
      <c r="G47" s="12" t="e">
        <f>+G27+G35+#REF!</f>
        <v>#REF!</v>
      </c>
      <c r="H47" s="12" t="e">
        <f>+H27+H35+#REF!</f>
        <v>#REF!</v>
      </c>
      <c r="I47" s="12" t="e">
        <f>+I27+I35+#REF!</f>
        <v>#REF!</v>
      </c>
      <c r="J47" s="12" t="e">
        <f>+J27+J35+#REF!</f>
        <v>#REF!</v>
      </c>
      <c r="K47" s="12" t="e">
        <f>+K27+K35+#REF!</f>
        <v>#REF!</v>
      </c>
      <c r="L47" s="12" t="e">
        <f>+L27+L35+#REF!</f>
        <v>#REF!</v>
      </c>
      <c r="M47" s="12" t="e">
        <f>+M27+M35+#REF!</f>
        <v>#REF!</v>
      </c>
      <c r="N47" s="12" t="e">
        <f>+N27+N35+#REF!</f>
        <v>#REF!</v>
      </c>
      <c r="O47" s="12" t="e">
        <f>+O27+O35+#REF!</f>
        <v>#REF!</v>
      </c>
      <c r="P47" s="12" t="e">
        <f>+P27+P35+#REF!</f>
        <v>#REF!</v>
      </c>
      <c r="Q47" s="12" t="e">
        <f>+Q27+Q35+#REF!</f>
        <v>#REF!</v>
      </c>
      <c r="R47" s="12" t="e">
        <f>+R27+R35+#REF!</f>
        <v>#REF!</v>
      </c>
      <c r="S47" s="12">
        <f>S33+S39+S45</f>
        <v>18971</v>
      </c>
      <c r="T47" s="17"/>
      <c r="U47" s="12">
        <f>U33+U45+U39</f>
        <v>-2402</v>
      </c>
    </row>
    <row r="48" spans="7:21" ht="12.75"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8"/>
      <c r="U48" s="12"/>
    </row>
    <row r="49" spans="1:21" ht="12.75">
      <c r="A49" s="19" t="s">
        <v>76</v>
      </c>
      <c r="G49" s="12">
        <f>3750+3640</f>
        <v>7390</v>
      </c>
      <c r="H49" s="17" t="e">
        <f>+G51</f>
        <v>#REF!</v>
      </c>
      <c r="I49" s="17" t="e">
        <f aca="true" t="shared" si="2" ref="I49:R49">+H51</f>
        <v>#REF!</v>
      </c>
      <c r="J49" s="17" t="e">
        <f t="shared" si="2"/>
        <v>#REF!</v>
      </c>
      <c r="K49" s="17" t="e">
        <f t="shared" si="2"/>
        <v>#REF!</v>
      </c>
      <c r="L49" s="17" t="e">
        <f t="shared" si="2"/>
        <v>#REF!</v>
      </c>
      <c r="M49" s="17" t="e">
        <f t="shared" si="2"/>
        <v>#REF!</v>
      </c>
      <c r="N49" s="17" t="e">
        <f t="shared" si="2"/>
        <v>#REF!</v>
      </c>
      <c r="O49" s="17" t="e">
        <f t="shared" si="2"/>
        <v>#REF!</v>
      </c>
      <c r="P49" s="17" t="e">
        <f t="shared" si="2"/>
        <v>#REF!</v>
      </c>
      <c r="Q49" s="17" t="e">
        <f t="shared" si="2"/>
        <v>#REF!</v>
      </c>
      <c r="R49" s="17" t="e">
        <f t="shared" si="2"/>
        <v>#REF!</v>
      </c>
      <c r="S49" s="12">
        <v>40149</v>
      </c>
      <c r="U49" s="12">
        <v>62224</v>
      </c>
    </row>
    <row r="50" spans="7:21" ht="12.75"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U50" s="12"/>
    </row>
    <row r="51" spans="1:21" ht="13.5" thickBot="1">
      <c r="A51" s="19" t="s">
        <v>40</v>
      </c>
      <c r="G51" s="14" t="e">
        <f>+G47+G49</f>
        <v>#REF!</v>
      </c>
      <c r="H51" s="14" t="e">
        <f>+H49+H47</f>
        <v>#REF!</v>
      </c>
      <c r="I51" s="14" t="e">
        <f aca="true" t="shared" si="3" ref="I51:R51">+I49+I47</f>
        <v>#REF!</v>
      </c>
      <c r="J51" s="14" t="e">
        <f t="shared" si="3"/>
        <v>#REF!</v>
      </c>
      <c r="K51" s="14" t="e">
        <f t="shared" si="3"/>
        <v>#REF!</v>
      </c>
      <c r="L51" s="14" t="e">
        <f t="shared" si="3"/>
        <v>#REF!</v>
      </c>
      <c r="M51" s="14" t="e">
        <f t="shared" si="3"/>
        <v>#REF!</v>
      </c>
      <c r="N51" s="14" t="e">
        <f t="shared" si="3"/>
        <v>#REF!</v>
      </c>
      <c r="O51" s="14" t="e">
        <f t="shared" si="3"/>
        <v>#REF!</v>
      </c>
      <c r="P51" s="14" t="e">
        <f t="shared" si="3"/>
        <v>#REF!</v>
      </c>
      <c r="Q51" s="14" t="e">
        <f t="shared" si="3"/>
        <v>#REF!</v>
      </c>
      <c r="R51" s="14" t="e">
        <f t="shared" si="3"/>
        <v>#REF!</v>
      </c>
      <c r="S51" s="14">
        <f>SUM(S47:S49)</f>
        <v>59120</v>
      </c>
      <c r="U51" s="14">
        <f>SUM(U47:U49)</f>
        <v>59822</v>
      </c>
    </row>
    <row r="52" spans="7:21" ht="13.5" thickTop="1"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U52" s="12"/>
    </row>
    <row r="53" spans="7:21" ht="12.75"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U53" s="12"/>
    </row>
    <row r="54" spans="7:21" ht="12.75"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U54" s="12"/>
    </row>
    <row r="55" spans="1:21" ht="12.75">
      <c r="A55" s="1" t="s">
        <v>100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U55" s="12"/>
    </row>
    <row r="56" spans="1:21" ht="12.75">
      <c r="A56" s="1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U56" s="12"/>
    </row>
    <row r="57" spans="1:21" ht="12.75">
      <c r="A57" t="s">
        <v>101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>
        <v>73196</v>
      </c>
      <c r="U57" s="12">
        <v>73145</v>
      </c>
    </row>
    <row r="58" spans="1:21" ht="12.75">
      <c r="A58" t="s">
        <v>102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7">
        <v>-14076</v>
      </c>
      <c r="U58" s="12">
        <v>-13323</v>
      </c>
    </row>
    <row r="59" spans="7:21" ht="13.5" thickBot="1"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51">
        <f>SUM(S57:S58)</f>
        <v>59120</v>
      </c>
      <c r="U59" s="54">
        <f>SUM(U57:U58)</f>
        <v>59822</v>
      </c>
    </row>
    <row r="60" spans="7:21" ht="13.5" thickTop="1"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2"/>
      <c r="U60" s="53"/>
    </row>
    <row r="61" spans="1:19" ht="12.75">
      <c r="A61" s="1" t="s">
        <v>1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" t="s">
        <v>109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8"/>
    </row>
    <row r="63" spans="1:19" ht="12.75">
      <c r="A63" s="1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8"/>
    </row>
    <row r="64" spans="1:19" ht="15">
      <c r="A64" s="1"/>
      <c r="E64" s="49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8"/>
    </row>
    <row r="65" spans="1:19" ht="12.75">
      <c r="A65" s="1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8"/>
    </row>
    <row r="66" spans="1:19" ht="12.75">
      <c r="A66" s="1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8"/>
    </row>
    <row r="67" spans="1:19" ht="12.75">
      <c r="A67" s="1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8"/>
    </row>
    <row r="68" spans="1:19" ht="12.75">
      <c r="A68" s="1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8"/>
    </row>
    <row r="69" spans="1:19" ht="12.75">
      <c r="A69" s="1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8"/>
    </row>
    <row r="70" spans="7:19" ht="12.75"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8"/>
    </row>
    <row r="71" spans="7:19" ht="12.75"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8"/>
    </row>
    <row r="72" spans="7:19" ht="12.75"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8"/>
    </row>
    <row r="73" ht="12.75">
      <c r="S73" s="18"/>
    </row>
    <row r="74" ht="12.75">
      <c r="S74" s="18"/>
    </row>
    <row r="75" ht="12.75">
      <c r="S75" s="18"/>
    </row>
    <row r="76" ht="12.75">
      <c r="S76" s="18"/>
    </row>
    <row r="77" ht="12.75">
      <c r="S77" s="18"/>
    </row>
    <row r="78" ht="12.75">
      <c r="S78" s="18"/>
    </row>
    <row r="79" ht="12.75">
      <c r="S79" s="18"/>
    </row>
    <row r="80" ht="12.75">
      <c r="S80" s="18"/>
    </row>
    <row r="81" ht="12.75">
      <c r="S81" s="18"/>
    </row>
    <row r="82" ht="12.75">
      <c r="S82" s="18"/>
    </row>
    <row r="83" ht="12.75">
      <c r="S83" s="18"/>
    </row>
    <row r="84" ht="12.75">
      <c r="S84" s="18"/>
    </row>
    <row r="85" ht="12.75">
      <c r="S85" s="18"/>
    </row>
    <row r="86" ht="12.75">
      <c r="S86" s="18"/>
    </row>
    <row r="87" ht="12.75">
      <c r="S87" s="18"/>
    </row>
    <row r="88" ht="12.75">
      <c r="S88" s="18"/>
    </row>
    <row r="89" ht="12.75">
      <c r="S89" s="18"/>
    </row>
    <row r="90" ht="12.75">
      <c r="S90" s="18"/>
    </row>
    <row r="91" ht="12.75">
      <c r="S91" s="18"/>
    </row>
    <row r="92" ht="12.75">
      <c r="S92" s="18"/>
    </row>
    <row r="93" ht="12.75">
      <c r="S93" s="18"/>
    </row>
    <row r="94" ht="12.75">
      <c r="S94" s="18"/>
    </row>
    <row r="95" ht="12.75">
      <c r="S95" s="18"/>
    </row>
    <row r="96" ht="12.75">
      <c r="S96" s="18"/>
    </row>
    <row r="97" ht="12.75">
      <c r="S97" s="18"/>
    </row>
    <row r="98" ht="12.75">
      <c r="S98" s="18"/>
    </row>
    <row r="99" ht="12.75">
      <c r="S99" s="18"/>
    </row>
    <row r="100" ht="12.75">
      <c r="S100" s="18"/>
    </row>
    <row r="101" ht="12.75">
      <c r="S101" s="18"/>
    </row>
    <row r="102" ht="12.75">
      <c r="S102" s="18"/>
    </row>
    <row r="103" ht="12.75">
      <c r="S103" s="18"/>
    </row>
    <row r="104" ht="12.75">
      <c r="S104" s="18"/>
    </row>
    <row r="105" ht="12.75">
      <c r="S105" s="18"/>
    </row>
    <row r="106" ht="12.75">
      <c r="S106" s="18"/>
    </row>
    <row r="107" ht="12.75">
      <c r="S107" s="18"/>
    </row>
    <row r="108" ht="12.75">
      <c r="S108" s="18"/>
    </row>
    <row r="109" ht="12.75">
      <c r="S109" s="18"/>
    </row>
    <row r="110" ht="12.75">
      <c r="S110" s="18"/>
    </row>
    <row r="111" ht="12.75">
      <c r="S111" s="18"/>
    </row>
    <row r="112" ht="12.75">
      <c r="S112" s="18"/>
    </row>
    <row r="113" ht="12.75">
      <c r="S113" s="18"/>
    </row>
    <row r="114" ht="12.75">
      <c r="S114" s="18"/>
    </row>
    <row r="115" ht="12.75">
      <c r="S115" s="18"/>
    </row>
    <row r="116" ht="12.75">
      <c r="S116" s="18"/>
    </row>
    <row r="117" ht="12.75">
      <c r="S117" s="18"/>
    </row>
    <row r="118" ht="12.75">
      <c r="S118" s="18"/>
    </row>
    <row r="119" ht="12.75">
      <c r="S119" s="18"/>
    </row>
    <row r="120" ht="12.75">
      <c r="S120" s="18"/>
    </row>
    <row r="121" ht="12.75">
      <c r="S121" s="18"/>
    </row>
    <row r="122" ht="12.75">
      <c r="S122" s="18"/>
    </row>
    <row r="123" ht="12.75">
      <c r="S123" s="18"/>
    </row>
    <row r="124" ht="12.75">
      <c r="S124" s="18"/>
    </row>
    <row r="125" ht="12.75">
      <c r="S125" s="18"/>
    </row>
    <row r="126" ht="12.75">
      <c r="S126" s="18"/>
    </row>
    <row r="127" ht="12.75">
      <c r="S127" s="18"/>
    </row>
    <row r="128" ht="12.75">
      <c r="S128" s="18"/>
    </row>
    <row r="129" ht="12.75">
      <c r="S129" s="18"/>
    </row>
    <row r="130" ht="12.75">
      <c r="S130" s="18"/>
    </row>
    <row r="131" ht="12.75">
      <c r="S131" s="18"/>
    </row>
    <row r="132" ht="12.75">
      <c r="S132" s="18"/>
    </row>
    <row r="133" ht="12.75">
      <c r="S133" s="18"/>
    </row>
    <row r="134" ht="12.75">
      <c r="S134" s="18"/>
    </row>
    <row r="135" ht="12.75">
      <c r="S135" s="18"/>
    </row>
    <row r="136" ht="12.75">
      <c r="S136" s="18"/>
    </row>
    <row r="137" ht="12.75">
      <c r="S137" s="18"/>
    </row>
    <row r="138" ht="12.75">
      <c r="S138" s="18"/>
    </row>
    <row r="139" ht="12.75">
      <c r="S139" s="18"/>
    </row>
    <row r="140" ht="12.75">
      <c r="S140" s="18"/>
    </row>
    <row r="141" ht="12.75">
      <c r="S141" s="18"/>
    </row>
    <row r="142" ht="12.75">
      <c r="S142" s="18"/>
    </row>
    <row r="143" ht="12.75">
      <c r="S143" s="18"/>
    </row>
    <row r="144" ht="12.75">
      <c r="S144" s="18"/>
    </row>
    <row r="145" ht="12.75">
      <c r="S145" s="18"/>
    </row>
    <row r="146" ht="12.75">
      <c r="S146" s="18"/>
    </row>
    <row r="147" ht="12.75">
      <c r="S147" s="18"/>
    </row>
    <row r="148" ht="12.75">
      <c r="S148" s="18"/>
    </row>
    <row r="149" ht="12.75">
      <c r="S149" s="18"/>
    </row>
    <row r="150" ht="12.75">
      <c r="S150" s="18"/>
    </row>
    <row r="151" ht="12.75">
      <c r="S151" s="18"/>
    </row>
    <row r="152" ht="12.75">
      <c r="S152" s="18"/>
    </row>
    <row r="153" ht="12.75">
      <c r="S153" s="18"/>
    </row>
    <row r="154" ht="12.75">
      <c r="S154" s="18"/>
    </row>
    <row r="155" ht="12.75">
      <c r="S155" s="18"/>
    </row>
    <row r="156" ht="12.75">
      <c r="S156" s="18"/>
    </row>
    <row r="157" ht="12.75">
      <c r="S157" s="18"/>
    </row>
    <row r="158" ht="12.75">
      <c r="S158" s="18"/>
    </row>
    <row r="159" ht="12.75">
      <c r="S159" s="18"/>
    </row>
    <row r="160" ht="12.75">
      <c r="S160" s="18"/>
    </row>
    <row r="161" ht="12.75">
      <c r="S161" s="18"/>
    </row>
    <row r="162" ht="12.75">
      <c r="S162" s="18"/>
    </row>
    <row r="163" ht="12.75">
      <c r="S163" s="18"/>
    </row>
    <row r="164" ht="12.75">
      <c r="S164" s="18"/>
    </row>
    <row r="165" ht="12.75">
      <c r="S165" s="18"/>
    </row>
    <row r="166" ht="12.75">
      <c r="S166" s="18"/>
    </row>
    <row r="167" ht="12.75">
      <c r="S167" s="18"/>
    </row>
    <row r="168" ht="12.75">
      <c r="S168" s="18"/>
    </row>
    <row r="169" ht="12.75">
      <c r="S169" s="18"/>
    </row>
    <row r="170" ht="12.75">
      <c r="S170" s="18"/>
    </row>
    <row r="171" ht="12.75">
      <c r="S171" s="18"/>
    </row>
    <row r="172" ht="12.75">
      <c r="S172" s="18"/>
    </row>
    <row r="173" ht="12.75">
      <c r="S173" s="18"/>
    </row>
    <row r="174" ht="12.75">
      <c r="S174" s="18"/>
    </row>
    <row r="175" ht="12.75">
      <c r="S175" s="18"/>
    </row>
    <row r="176" ht="12.75">
      <c r="S176" s="18"/>
    </row>
    <row r="177" ht="12.75">
      <c r="S177" s="18"/>
    </row>
    <row r="178" ht="12.75">
      <c r="S178" s="18"/>
    </row>
    <row r="179" ht="12.75">
      <c r="S179" s="18"/>
    </row>
    <row r="180" ht="12.75">
      <c r="S180" s="18"/>
    </row>
    <row r="181" ht="12.75">
      <c r="S181" s="18"/>
    </row>
    <row r="182" ht="12.75">
      <c r="S182" s="18"/>
    </row>
    <row r="183" ht="12.75">
      <c r="S183" s="18"/>
    </row>
    <row r="184" ht="12.75">
      <c r="S184" s="18"/>
    </row>
    <row r="185" ht="12.75">
      <c r="S185" s="18"/>
    </row>
    <row r="186" ht="12.75">
      <c r="S186" s="18"/>
    </row>
    <row r="187" ht="12.75">
      <c r="S187" s="18"/>
    </row>
    <row r="188" ht="12.75">
      <c r="S188" s="18"/>
    </row>
    <row r="189" ht="12.75">
      <c r="S189" s="18"/>
    </row>
    <row r="190" ht="12.75">
      <c r="S190" s="18"/>
    </row>
    <row r="191" ht="12.75">
      <c r="S191" s="18"/>
    </row>
    <row r="192" ht="12.75">
      <c r="S192" s="18"/>
    </row>
    <row r="193" ht="12.75">
      <c r="S193" s="18"/>
    </row>
    <row r="194" ht="12.75">
      <c r="S194" s="18"/>
    </row>
    <row r="195" ht="12.75">
      <c r="S195" s="18"/>
    </row>
    <row r="196" ht="12.75">
      <c r="S196" s="18"/>
    </row>
    <row r="197" ht="12.75">
      <c r="S197" s="18"/>
    </row>
    <row r="198" ht="12.75">
      <c r="S198" s="18"/>
    </row>
    <row r="199" ht="12.75">
      <c r="S199" s="18"/>
    </row>
    <row r="200" ht="12.75">
      <c r="S200" s="18"/>
    </row>
    <row r="201" ht="12.75">
      <c r="S201" s="18"/>
    </row>
    <row r="202" ht="12.75">
      <c r="S202" s="18"/>
    </row>
    <row r="203" ht="12.75">
      <c r="S203" s="18"/>
    </row>
    <row r="204" ht="12.75">
      <c r="S204" s="18"/>
    </row>
    <row r="205" ht="12.75">
      <c r="S205" s="18"/>
    </row>
    <row r="206" ht="12.75">
      <c r="S206" s="18"/>
    </row>
    <row r="207" ht="12.75">
      <c r="S207" s="18"/>
    </row>
    <row r="208" ht="12.75">
      <c r="S208" s="18"/>
    </row>
    <row r="209" ht="12.75">
      <c r="S209" s="18"/>
    </row>
    <row r="210" ht="12.75">
      <c r="S210" s="18"/>
    </row>
    <row r="211" ht="12.75">
      <c r="S211" s="18"/>
    </row>
    <row r="212" ht="12.75">
      <c r="S212" s="18"/>
    </row>
    <row r="213" ht="12.75">
      <c r="S213" s="18"/>
    </row>
    <row r="214" ht="12.75">
      <c r="S214" s="18"/>
    </row>
    <row r="215" ht="12.75">
      <c r="S215" s="18"/>
    </row>
    <row r="216" ht="12.75">
      <c r="S216" s="18"/>
    </row>
    <row r="217" ht="12.75">
      <c r="S217" s="18"/>
    </row>
    <row r="218" ht="12.75">
      <c r="S218" s="18"/>
    </row>
    <row r="219" ht="12.75">
      <c r="S219" s="18"/>
    </row>
    <row r="220" ht="12.75">
      <c r="S220" s="18"/>
    </row>
    <row r="221" ht="12.75">
      <c r="S221" s="18"/>
    </row>
    <row r="222" ht="12.75">
      <c r="S222" s="18"/>
    </row>
    <row r="223" ht="12.75">
      <c r="S223" s="18"/>
    </row>
    <row r="224" ht="12.75">
      <c r="S224" s="18"/>
    </row>
    <row r="225" ht="12.75">
      <c r="S225" s="18"/>
    </row>
    <row r="226" ht="12.75">
      <c r="S226" s="18"/>
    </row>
    <row r="227" ht="12.75">
      <c r="S227" s="18"/>
    </row>
    <row r="228" ht="12.75">
      <c r="S228" s="18"/>
    </row>
    <row r="229" ht="12.75">
      <c r="S229" s="18"/>
    </row>
    <row r="230" ht="12.75">
      <c r="S230" s="18"/>
    </row>
    <row r="231" ht="12.75">
      <c r="S231" s="18"/>
    </row>
    <row r="232" ht="12.75">
      <c r="S232" s="18"/>
    </row>
    <row r="233" ht="12.75">
      <c r="S233" s="18"/>
    </row>
    <row r="234" ht="12.75">
      <c r="S234" s="18"/>
    </row>
    <row r="235" ht="12.75">
      <c r="S235" s="18"/>
    </row>
    <row r="236" ht="12.75">
      <c r="S236" s="18"/>
    </row>
    <row r="237" ht="12.75">
      <c r="S237" s="18"/>
    </row>
    <row r="238" ht="12.75">
      <c r="S238" s="18"/>
    </row>
    <row r="239" ht="12.75">
      <c r="S239" s="18"/>
    </row>
    <row r="240" ht="12.75">
      <c r="S240" s="18"/>
    </row>
    <row r="241" ht="12.75">
      <c r="S241" s="18"/>
    </row>
    <row r="242" ht="12.75">
      <c r="S242" s="18"/>
    </row>
    <row r="243" ht="12.75">
      <c r="S243" s="18"/>
    </row>
    <row r="244" ht="12.75">
      <c r="S244" s="18"/>
    </row>
    <row r="245" ht="12.75">
      <c r="S245" s="18"/>
    </row>
    <row r="246" ht="12.75">
      <c r="S246" s="18"/>
    </row>
    <row r="247" ht="12.75">
      <c r="S247" s="18"/>
    </row>
    <row r="248" ht="12.75">
      <c r="S248" s="18"/>
    </row>
    <row r="249" ht="12.75">
      <c r="S249" s="18"/>
    </row>
    <row r="250" ht="12.75">
      <c r="S250" s="18"/>
    </row>
    <row r="251" ht="12.75">
      <c r="S251" s="18"/>
    </row>
    <row r="252" ht="12.75">
      <c r="S252" s="18"/>
    </row>
    <row r="253" ht="12.75">
      <c r="S253" s="18"/>
    </row>
    <row r="254" ht="12.75">
      <c r="S254" s="18"/>
    </row>
    <row r="255" ht="12.75">
      <c r="S255" s="18"/>
    </row>
    <row r="256" ht="12.75">
      <c r="S256" s="18"/>
    </row>
    <row r="257" ht="12.75">
      <c r="S257" s="18"/>
    </row>
    <row r="258" ht="12.75">
      <c r="S258" s="18"/>
    </row>
    <row r="259" ht="12.75">
      <c r="S259" s="18"/>
    </row>
    <row r="260" ht="12.75">
      <c r="S260" s="18"/>
    </row>
    <row r="261" ht="12.75">
      <c r="S261" s="18"/>
    </row>
  </sheetData>
  <printOptions/>
  <pageMargins left="1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TASEK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ewan</dc:creator>
  <cp:keywords/>
  <dc:description/>
  <cp:lastModifiedBy>OCB Berhad</cp:lastModifiedBy>
  <cp:lastPrinted>2005-05-30T08:23:12Z</cp:lastPrinted>
  <dcterms:created xsi:type="dcterms:W3CDTF">2002-09-05T08:26:04Z</dcterms:created>
  <dcterms:modified xsi:type="dcterms:W3CDTF">2005-05-30T08:23:14Z</dcterms:modified>
  <cp:category/>
  <cp:version/>
  <cp:contentType/>
  <cp:contentStatus/>
</cp:coreProperties>
</file>